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braries\Documents\MVnR -\АППК\30062020\"/>
    </mc:Choice>
  </mc:AlternateContent>
  <xr:revisionPtr revIDLastSave="0" documentId="13_ncr:1_{661E3BBA-F74A-4430-A907-5A2D1ADF7974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OPR" sheetId="9" r:id="rId1"/>
    <sheet name="Balance" sheetId="7" r:id="rId2"/>
    <sheet name="Cashflow" sheetId="5" r:id="rId3"/>
    <sheet name="equity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8" l="1"/>
  <c r="E22" i="8"/>
  <c r="E23" i="8"/>
  <c r="E20" i="8"/>
  <c r="D33" i="7"/>
  <c r="D36" i="7" s="1"/>
  <c r="D27" i="7"/>
  <c r="D20" i="7"/>
  <c r="D13" i="7"/>
  <c r="D21" i="7" s="1"/>
  <c r="C33" i="7"/>
  <c r="C36" i="7" s="1"/>
  <c r="C27" i="7"/>
  <c r="C20" i="7"/>
  <c r="C13" i="7"/>
  <c r="E15" i="8"/>
  <c r="E16" i="8"/>
  <c r="E14" i="8"/>
  <c r="B13" i="5"/>
  <c r="B31" i="5"/>
  <c r="C30" i="9"/>
  <c r="C24" i="9"/>
  <c r="C15" i="9"/>
  <c r="C31" i="5"/>
  <c r="C26" i="5"/>
  <c r="C27" i="5" s="1"/>
  <c r="C29" i="5" s="1"/>
  <c r="C33" i="5" s="1"/>
  <c r="C22" i="5"/>
  <c r="C15" i="5"/>
  <c r="C14" i="5"/>
  <c r="C13" i="5"/>
  <c r="C17" i="5" s="1"/>
  <c r="C33" i="9" l="1"/>
  <c r="C35" i="9" s="1"/>
  <c r="D37" i="7"/>
  <c r="C21" i="7"/>
  <c r="C37" i="7"/>
  <c r="K30" i="9"/>
  <c r="J30" i="9"/>
  <c r="I30" i="9"/>
  <c r="G30" i="9"/>
  <c r="F30" i="9"/>
  <c r="E30" i="9"/>
  <c r="D30" i="9"/>
  <c r="B30" i="9"/>
  <c r="K24" i="9"/>
  <c r="K33" i="9" s="1"/>
  <c r="K35" i="9" s="1"/>
  <c r="J24" i="9"/>
  <c r="I24" i="9"/>
  <c r="G24" i="9"/>
  <c r="F24" i="9"/>
  <c r="E24" i="9"/>
  <c r="D24" i="9"/>
  <c r="D33" i="9" s="1"/>
  <c r="D35" i="9" s="1"/>
  <c r="B24" i="9"/>
  <c r="K15" i="9"/>
  <c r="J15" i="9"/>
  <c r="I15" i="9"/>
  <c r="G15" i="9"/>
  <c r="G33" i="9" s="1"/>
  <c r="G35" i="9" s="1"/>
  <c r="F15" i="9"/>
  <c r="E15" i="9"/>
  <c r="D15" i="9"/>
  <c r="B15" i="9"/>
  <c r="D18" i="8"/>
  <c r="D24" i="8" s="1"/>
  <c r="C18" i="8"/>
  <c r="C24" i="8" s="1"/>
  <c r="B18" i="8"/>
  <c r="B24" i="8" s="1"/>
  <c r="E17" i="8"/>
  <c r="F33" i="7"/>
  <c r="F36" i="7" s="1"/>
  <c r="F27" i="7"/>
  <c r="F20" i="7"/>
  <c r="F13" i="7"/>
  <c r="B17" i="5"/>
  <c r="B22" i="5"/>
  <c r="B27" i="5"/>
  <c r="B29" i="5" l="1"/>
  <c r="B33" i="5" s="1"/>
  <c r="F21" i="7"/>
  <c r="B33" i="9"/>
  <c r="B35" i="9" s="1"/>
  <c r="E33" i="9"/>
  <c r="E35" i="9" s="1"/>
  <c r="I33" i="9"/>
  <c r="I35" i="9" s="1"/>
  <c r="J33" i="9"/>
  <c r="J35" i="9" s="1"/>
  <c r="F33" i="9"/>
  <c r="F35" i="9" s="1"/>
  <c r="E18" i="8"/>
  <c r="E24" i="8" s="1"/>
  <c r="F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bratoeva1</author>
  </authors>
  <commentList>
    <comment ref="A23" authorId="0" shapeId="0" xr:uid="{C11CDBDF-698B-4D62-9419-2F8F4D3D0640}">
      <text>
        <r>
          <rPr>
            <b/>
            <sz val="8"/>
            <color indexed="81"/>
            <rFont val="Tahoma"/>
            <family val="2"/>
            <charset val="204"/>
          </rPr>
          <t>bratoeva1:</t>
        </r>
        <r>
          <rPr>
            <sz val="8"/>
            <color indexed="81"/>
            <rFont val="Tahoma"/>
            <family val="2"/>
            <charset val="204"/>
          </rPr>
          <t xml:space="preserve">
такса смет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SNEJANA BRATOEVA</author>
  </authors>
  <commentList>
    <comment ref="A1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SNEJANA BRATOEVA:</t>
        </r>
        <r>
          <rPr>
            <sz val="9"/>
            <color indexed="81"/>
            <rFont val="Tahoma"/>
            <family val="2"/>
            <charset val="204"/>
          </rPr>
          <t xml:space="preserve">
7 - такса ЧСИ (с-ка 444)
</t>
        </r>
      </text>
    </comment>
  </commentList>
</comments>
</file>

<file path=xl/sharedStrings.xml><?xml version="1.0" encoding="utf-8"?>
<sst xmlns="http://schemas.openxmlformats.org/spreadsheetml/2006/main" count="166" uniqueCount="107">
  <si>
    <t>ОТЧЕТ ЗА ПРИХОДИТЕ И РАЗХОДИТЕ</t>
  </si>
  <si>
    <t xml:space="preserve">  Приходи от продажби</t>
  </si>
  <si>
    <t xml:space="preserve">  Други приходи </t>
  </si>
  <si>
    <t>Всичко приходи от дейността</t>
  </si>
  <si>
    <t xml:space="preserve"> Финансови приходи/(разходи)</t>
  </si>
  <si>
    <t xml:space="preserve"> Разходи по икономически елементи</t>
  </si>
  <si>
    <t xml:space="preserve">  Разходи за материали</t>
  </si>
  <si>
    <t xml:space="preserve">  Разходи за външни услуги</t>
  </si>
  <si>
    <t xml:space="preserve">  Разходи за персонала</t>
  </si>
  <si>
    <t xml:space="preserve">  Амортизация</t>
  </si>
  <si>
    <t xml:space="preserve">  Балансова стойност на продадените активи</t>
  </si>
  <si>
    <t xml:space="preserve">  Други оперативни разходи</t>
  </si>
  <si>
    <t xml:space="preserve"> Всичко разходи по икономически елементи</t>
  </si>
  <si>
    <t xml:space="preserve"> Печалба преди облагане с данъци</t>
  </si>
  <si>
    <t xml:space="preserve"> Разходи за данъци върху печалбата</t>
  </si>
  <si>
    <t xml:space="preserve"> Нетна печалба за периода</t>
  </si>
  <si>
    <t>Управител:</t>
  </si>
  <si>
    <t>инж. Пламен Георгиев</t>
  </si>
  <si>
    <t>Съставител:</t>
  </si>
  <si>
    <t>Снежана Братоева</t>
  </si>
  <si>
    <t>хил. лв.</t>
  </si>
  <si>
    <t xml:space="preserve"> ОТЧЕТ ЗА ПРОМЕНИТЕ В КАПИТАЛА</t>
  </si>
  <si>
    <t>Основен</t>
  </si>
  <si>
    <t>Резерви</t>
  </si>
  <si>
    <t>Печалба/</t>
  </si>
  <si>
    <t>Общо</t>
  </si>
  <si>
    <t>капитал</t>
  </si>
  <si>
    <t>(загуба)</t>
  </si>
  <si>
    <t>-</t>
  </si>
  <si>
    <t xml:space="preserve">  Печалба за периода</t>
  </si>
  <si>
    <t>ОТЧЕТ ЗА ПАРИЧНИТЕ ПОТОЦИ</t>
  </si>
  <si>
    <t xml:space="preserve"> Наличности от парични средства на 1 януари</t>
  </si>
  <si>
    <t xml:space="preserve"> Парични потоци от оперативна дейност</t>
  </si>
  <si>
    <t xml:space="preserve">  Постъпления от клиенти и други дебитори</t>
  </si>
  <si>
    <t xml:space="preserve">  Плащания на доставчици и други кредитори</t>
  </si>
  <si>
    <t xml:space="preserve">  Плащания, свързани с трудови възнаграждения</t>
  </si>
  <si>
    <t xml:space="preserve">  Изплатени данъци, такси и други подобни</t>
  </si>
  <si>
    <t xml:space="preserve">  Други постъпления/(плащания)</t>
  </si>
  <si>
    <t xml:space="preserve">  Нетни парични потоци от оперативна дейност</t>
  </si>
  <si>
    <t>Парични потоци от инвестиционна дейност</t>
  </si>
  <si>
    <t xml:space="preserve">  Покупка на дълготрайни активи</t>
  </si>
  <si>
    <t xml:space="preserve">  Продажба на дълготрайни активи</t>
  </si>
  <si>
    <t xml:space="preserve">  Нетни парични потоци от инвестиционна дейност</t>
  </si>
  <si>
    <t xml:space="preserve">  Парични потоци от финансова дейност</t>
  </si>
  <si>
    <t xml:space="preserve">  Изплатени дивиденти</t>
  </si>
  <si>
    <t xml:space="preserve">  Получени/(платени) лихви и такси</t>
  </si>
  <si>
    <t xml:space="preserve"> Нетни парични потоци от финансова дейност</t>
  </si>
  <si>
    <t xml:space="preserve"> Изменение на наличностите през годината</t>
  </si>
  <si>
    <t xml:space="preserve"> Нетен ефект от промяна на валутните курсове</t>
  </si>
  <si>
    <t xml:space="preserve"> Парични наличности в края на периода</t>
  </si>
  <si>
    <t>Всичко финансови приходи/(разходи)</t>
  </si>
  <si>
    <t xml:space="preserve">  Други финансови приходи/(разходи)</t>
  </si>
  <si>
    <t xml:space="preserve">  Положителни/(отрицателни) курсови разлики</t>
  </si>
  <si>
    <t xml:space="preserve">  Приходи/(разходи) за лихви</t>
  </si>
  <si>
    <t>АГЕНЦИЯ ДИПЛОМАТИЧЕСКИ ИМОТИ В СТРАНАТА ЕООД</t>
  </si>
  <si>
    <t xml:space="preserve"> Снежана Братоева </t>
  </si>
  <si>
    <t xml:space="preserve">                                                                                                      </t>
  </si>
  <si>
    <t xml:space="preserve"> Съставител: </t>
  </si>
  <si>
    <t xml:space="preserve"> инж. Пламен Георгиев </t>
  </si>
  <si>
    <t xml:space="preserve"> Управител: </t>
  </si>
  <si>
    <t xml:space="preserve"> Всичко капитал и пасиви </t>
  </si>
  <si>
    <t xml:space="preserve"> Всичко пасиви </t>
  </si>
  <si>
    <t xml:space="preserve"> Текущи пасиви </t>
  </si>
  <si>
    <t xml:space="preserve">  Всичко нетекущи пасиви </t>
  </si>
  <si>
    <t xml:space="preserve">   Други нетекущи задължения </t>
  </si>
  <si>
    <t xml:space="preserve">   Приходи за бъдещи периоди </t>
  </si>
  <si>
    <t xml:space="preserve">   Отсрочени данъчни пасиви </t>
  </si>
  <si>
    <t xml:space="preserve">  Нетекущи пасиви </t>
  </si>
  <si>
    <t xml:space="preserve"> Всичко капитал </t>
  </si>
  <si>
    <t xml:space="preserve">   Печалба от текущата година </t>
  </si>
  <si>
    <t xml:space="preserve">   Резерви </t>
  </si>
  <si>
    <t xml:space="preserve">   Основен капитал </t>
  </si>
  <si>
    <t xml:space="preserve">  Капитал </t>
  </si>
  <si>
    <t xml:space="preserve"> Всичко активи </t>
  </si>
  <si>
    <t xml:space="preserve"> Всичко текущи активи </t>
  </si>
  <si>
    <t xml:space="preserve">   Разходи за бъдещи периоди </t>
  </si>
  <si>
    <t xml:space="preserve">   Парични средства </t>
  </si>
  <si>
    <t xml:space="preserve">   Вземания и предоставени аванси </t>
  </si>
  <si>
    <t xml:space="preserve">   Материални запаси </t>
  </si>
  <si>
    <t xml:space="preserve">  Текущи активи </t>
  </si>
  <si>
    <t xml:space="preserve"> Всичко нетекущи активи </t>
  </si>
  <si>
    <t xml:space="preserve">   Инвестиционни имоти </t>
  </si>
  <si>
    <t xml:space="preserve">   Дълготрайни активи </t>
  </si>
  <si>
    <t xml:space="preserve"> Нетекущи активи </t>
  </si>
  <si>
    <t xml:space="preserve"> СЧЕТОВОДЕН БАЛАНС </t>
  </si>
  <si>
    <t xml:space="preserve"> към 30 юни 2019 г. </t>
  </si>
  <si>
    <t>Разходи за придобиване на активи по стоп.начин</t>
  </si>
  <si>
    <t xml:space="preserve">  Прехвърляне на печалбата в резервите</t>
  </si>
  <si>
    <t xml:space="preserve">  Разпределени дивиденти</t>
  </si>
  <si>
    <t xml:space="preserve">  Разпределени тантиеми</t>
  </si>
  <si>
    <t>01.10.2018-31.12.2018</t>
  </si>
  <si>
    <t>01.07.2018-30.09.2018</t>
  </si>
  <si>
    <t>01.04.2018-30.06.2018</t>
  </si>
  <si>
    <t>01.07.2017-30.09.2017</t>
  </si>
  <si>
    <t>01.10.2017-31.12.2017</t>
  </si>
  <si>
    <t>01.01.2018-30.09.2018</t>
  </si>
  <si>
    <t>01.01.2017-30.09.2017</t>
  </si>
  <si>
    <t xml:space="preserve"> хил.лв. </t>
  </si>
  <si>
    <t>(неодитиран)</t>
  </si>
  <si>
    <t>за шестте  месеца, завършващи на  30 юни 2020 г.</t>
  </si>
  <si>
    <t>Шестте месеца, завършващи на 30 юни 2019 г.</t>
  </si>
  <si>
    <t>14 юли 2020 г.</t>
  </si>
  <si>
    <t>(одитиран)</t>
  </si>
  <si>
    <t>Салдо на 30 юни 2020</t>
  </si>
  <si>
    <t>Салдо на 1 януари 2019</t>
  </si>
  <si>
    <t>Салдо на 01 януари 2020</t>
  </si>
  <si>
    <t>Шестте месеца, завършващи на 30 юни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</si>
</sst>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_)\ _л_в_ ;_ * \(#,##0\)\ _л_в_ ;_ * &quot;-&quot;_)\ _л_в_ ;_ @_ "/>
    <numFmt numFmtId="165" formatCode="_-* #,##0.00\ _ _-;\-* #,##0.00\ _ _-;_-* &quot;-&quot;??\ _ _-;_-@_-"/>
    <numFmt numFmtId="166" formatCode="#,##0_);\(#,##0\)"/>
    <numFmt numFmtId="167" formatCode="_-* #,##0.00000\ _ _-;\-* #,##0.00000\ _ _-;_-* &quot;-&quot;??\ _ _-;_-@_-"/>
    <numFmt numFmtId="168" formatCode="_-* #,##0.00\ _л_в_._-;\-* #,##0.00\ _л_в_._-;_-* &quot;-&quot;??\ _л_в_._-;_-@_-"/>
    <numFmt numFmtId="169" formatCode="_-* #,##0_-;\-* #,##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mbria"/>
      <family val="1"/>
      <charset val="204"/>
    </font>
    <font>
      <b/>
      <sz val="11"/>
      <name val="Cambria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1"/>
      <name val="Cambria"/>
      <family val="1"/>
      <charset val="204"/>
    </font>
    <font>
      <sz val="13"/>
      <name val="Cambria"/>
      <family val="1"/>
      <charset val="204"/>
    </font>
    <font>
      <u val="singleAccounting"/>
      <sz val="11"/>
      <name val="Cambria"/>
      <family val="1"/>
      <charset val="204"/>
    </font>
    <font>
      <sz val="11"/>
      <color theme="1"/>
      <name val="Cambria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0"/>
      <color theme="1"/>
      <name val="Cambria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sz val="11"/>
      <name val="Times New Roman"/>
      <family val="1"/>
      <charset val="204"/>
    </font>
    <font>
      <b/>
      <sz val="12"/>
      <name val="Cambria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2"/>
      <color theme="1"/>
      <name val="Cambria"/>
      <family val="1"/>
      <charset val="204"/>
    </font>
    <font>
      <sz val="12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51">
    <xf numFmtId="0" fontId="0" fillId="0" borderId="0" xfId="0"/>
    <xf numFmtId="164" fontId="2" fillId="2" borderId="0" xfId="1" applyNumberFormat="1" applyFont="1" applyFill="1" applyAlignment="1">
      <alignment vertical="center" wrapText="1"/>
    </xf>
    <xf numFmtId="164" fontId="2" fillId="2" borderId="0" xfId="1" applyNumberFormat="1" applyFont="1" applyFill="1" applyAlignment="1">
      <alignment horizontal="right" vertical="center" wrapText="1"/>
    </xf>
    <xf numFmtId="164" fontId="3" fillId="2" borderId="0" xfId="1" applyNumberFormat="1" applyFont="1" applyFill="1" applyAlignment="1">
      <alignment horizontal="right" vertical="center" wrapText="1"/>
    </xf>
    <xf numFmtId="164" fontId="3" fillId="2" borderId="0" xfId="1" applyNumberFormat="1" applyFont="1" applyFill="1" applyAlignment="1">
      <alignment vertical="center" wrapText="1"/>
    </xf>
    <xf numFmtId="3" fontId="3" fillId="2" borderId="3" xfId="1" applyNumberFormat="1" applyFont="1" applyFill="1" applyBorder="1" applyAlignment="1">
      <alignment horizontal="right" vertical="center" wrapText="1"/>
    </xf>
    <xf numFmtId="166" fontId="3" fillId="2" borderId="0" xfId="1" applyNumberFormat="1" applyFont="1" applyFill="1" applyAlignment="1">
      <alignment horizontal="right" vertical="center" wrapText="1"/>
    </xf>
    <xf numFmtId="164" fontId="3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1" quotePrefix="1" applyNumberFormat="1" applyFont="1" applyFill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4" fontId="3" fillId="2" borderId="0" xfId="1" quotePrefix="1" applyNumberFormat="1" applyFont="1" applyFill="1" applyBorder="1" applyAlignment="1">
      <alignment horizontal="right" vertical="center" wrapText="1"/>
    </xf>
    <xf numFmtId="164" fontId="3" fillId="2" borderId="4" xfId="1" applyNumberFormat="1" applyFont="1" applyFill="1" applyBorder="1" applyAlignment="1">
      <alignment horizontal="right" vertical="center" wrapText="1"/>
    </xf>
    <xf numFmtId="164" fontId="7" fillId="2" borderId="0" xfId="1" applyNumberFormat="1" applyFont="1" applyFill="1" applyAlignment="1">
      <alignment vertical="center" wrapText="1"/>
    </xf>
    <xf numFmtId="164" fontId="3" fillId="2" borderId="0" xfId="1" applyNumberFormat="1" applyFont="1" applyFill="1" applyAlignment="1">
      <alignment vertical="center"/>
    </xf>
    <xf numFmtId="164" fontId="6" fillId="2" borderId="0" xfId="1" applyNumberFormat="1" applyFont="1" applyFill="1"/>
    <xf numFmtId="164" fontId="2" fillId="2" borderId="0" xfId="1" applyNumberFormat="1" applyFont="1" applyFill="1" applyBorder="1" applyAlignment="1">
      <alignment vertical="center" wrapText="1"/>
    </xf>
    <xf numFmtId="164" fontId="8" fillId="2" borderId="0" xfId="1" applyNumberFormat="1" applyFont="1" applyFill="1" applyAlignment="1">
      <alignment vertical="center" wrapText="1"/>
    </xf>
    <xf numFmtId="0" fontId="10" fillId="0" borderId="0" xfId="3" applyFont="1"/>
    <xf numFmtId="3" fontId="12" fillId="2" borderId="3" xfId="1" applyNumberFormat="1" applyFont="1" applyFill="1" applyBorder="1" applyAlignment="1">
      <alignment horizontal="right" vertical="center" wrapText="1"/>
    </xf>
    <xf numFmtId="3" fontId="12" fillId="2" borderId="3" xfId="1" applyNumberFormat="1" applyFont="1" applyFill="1" applyBorder="1" applyAlignment="1">
      <alignment horizontal="right" wrapText="1"/>
    </xf>
    <xf numFmtId="3" fontId="12" fillId="2" borderId="2" xfId="1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right" vertical="center" wrapText="1"/>
    </xf>
    <xf numFmtId="164" fontId="10" fillId="2" borderId="0" xfId="1" applyNumberFormat="1" applyFont="1" applyFill="1" applyAlignment="1">
      <alignment horizontal="right" vertical="center" wrapText="1"/>
    </xf>
    <xf numFmtId="0" fontId="11" fillId="0" borderId="0" xfId="3" applyFont="1"/>
    <xf numFmtId="3" fontId="12" fillId="2" borderId="1" xfId="3" applyNumberFormat="1" applyFont="1" applyFill="1" applyBorder="1"/>
    <xf numFmtId="0" fontId="11" fillId="2" borderId="0" xfId="3" applyFont="1" applyFill="1"/>
    <xf numFmtId="0" fontId="12" fillId="0" borderId="3" xfId="3" applyFont="1" applyBorder="1"/>
    <xf numFmtId="164" fontId="3" fillId="2" borderId="2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2" fillId="2" borderId="0" xfId="1" quotePrefix="1" applyNumberFormat="1" applyFont="1" applyFill="1" applyBorder="1" applyAlignment="1">
      <alignment horizontal="right" vertical="center" wrapText="1"/>
    </xf>
    <xf numFmtId="164" fontId="11" fillId="0" borderId="0" xfId="1" applyNumberFormat="1" applyFont="1"/>
    <xf numFmtId="0" fontId="11" fillId="0" borderId="0" xfId="0" applyFont="1"/>
    <xf numFmtId="164" fontId="11" fillId="0" borderId="0" xfId="1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3" fontId="11" fillId="0" borderId="0" xfId="0" applyNumberFormat="1" applyFont="1"/>
    <xf numFmtId="3" fontId="11" fillId="2" borderId="0" xfId="0" applyNumberFormat="1" applyFont="1" applyFill="1"/>
    <xf numFmtId="3" fontId="11" fillId="0" borderId="0" xfId="2" applyNumberFormat="1" applyFont="1" applyAlignment="1">
      <alignment horizontal="right" vertical="center" wrapText="1"/>
    </xf>
    <xf numFmtId="3" fontId="0" fillId="2" borderId="0" xfId="0" applyNumberFormat="1" applyFill="1"/>
    <xf numFmtId="3" fontId="11" fillId="0" borderId="2" xfId="2" applyNumberFormat="1" applyFont="1" applyBorder="1" applyAlignment="1">
      <alignment horizontal="right" vertical="center" wrapText="1"/>
    </xf>
    <xf numFmtId="3" fontId="11" fillId="0" borderId="2" xfId="0" applyNumberFormat="1" applyFont="1" applyBorder="1"/>
    <xf numFmtId="3" fontId="0" fillId="2" borderId="2" xfId="0" applyNumberFormat="1" applyFill="1" applyBorder="1"/>
    <xf numFmtId="3" fontId="12" fillId="0" borderId="2" xfId="2" applyNumberFormat="1" applyFont="1" applyBorder="1" applyAlignment="1">
      <alignment horizontal="right" vertical="center" wrapText="1"/>
    </xf>
    <xf numFmtId="3" fontId="12" fillId="0" borderId="1" xfId="0" applyNumberFormat="1" applyFont="1" applyBorder="1"/>
    <xf numFmtId="3" fontId="12" fillId="2" borderId="2" xfId="0" applyNumberFormat="1" applyFont="1" applyFill="1" applyBorder="1"/>
    <xf numFmtId="0" fontId="11" fillId="2" borderId="0" xfId="0" applyFont="1" applyFill="1"/>
    <xf numFmtId="164" fontId="16" fillId="0" borderId="0" xfId="1" applyNumberFormat="1" applyFont="1" applyAlignment="1">
      <alignment horizontal="center"/>
    </xf>
    <xf numFmtId="0" fontId="0" fillId="2" borderId="0" xfId="0" applyFill="1"/>
    <xf numFmtId="0" fontId="11" fillId="0" borderId="2" xfId="0" applyFont="1" applyBorder="1"/>
    <xf numFmtId="3" fontId="12" fillId="2" borderId="5" xfId="0" applyNumberFormat="1" applyFont="1" applyFill="1" applyBorder="1"/>
    <xf numFmtId="3" fontId="12" fillId="0" borderId="0" xfId="0" applyNumberFormat="1" applyFont="1"/>
    <xf numFmtId="3" fontId="12" fillId="2" borderId="3" xfId="0" applyNumberFormat="1" applyFont="1" applyFill="1" applyBorder="1"/>
    <xf numFmtId="3" fontId="3" fillId="0" borderId="3" xfId="2" applyNumberFormat="1" applyFont="1" applyBorder="1" applyAlignment="1">
      <alignment horizontal="right" vertical="center" wrapText="1"/>
    </xf>
    <xf numFmtId="3" fontId="12" fillId="2" borderId="1" xfId="0" applyNumberFormat="1" applyFont="1" applyFill="1" applyBorder="1"/>
    <xf numFmtId="3" fontId="12" fillId="0" borderId="2" xfId="0" applyNumberFormat="1" applyFont="1" applyBorder="1"/>
    <xf numFmtId="0" fontId="12" fillId="2" borderId="0" xfId="0" applyFont="1" applyFill="1"/>
    <xf numFmtId="0" fontId="12" fillId="0" borderId="2" xfId="0" applyFont="1" applyBorder="1"/>
    <xf numFmtId="3" fontId="3" fillId="0" borderId="2" xfId="2" applyNumberFormat="1" applyFont="1" applyBorder="1" applyAlignment="1">
      <alignment horizontal="right" vertical="center" wrapText="1"/>
    </xf>
    <xf numFmtId="3" fontId="3" fillId="0" borderId="4" xfId="2" applyNumberFormat="1" applyFont="1" applyBorder="1" applyAlignment="1">
      <alignment horizontal="right" vertical="center" wrapText="1"/>
    </xf>
    <xf numFmtId="3" fontId="12" fillId="2" borderId="2" xfId="2" applyNumberFormat="1" applyFont="1" applyFill="1" applyBorder="1" applyAlignment="1">
      <alignment horizontal="left" vertical="center" wrapText="1"/>
    </xf>
    <xf numFmtId="14" fontId="17" fillId="0" borderId="0" xfId="1" applyNumberFormat="1" applyFont="1" applyAlignment="1">
      <alignment horizontal="right" vertical="center" wrapText="1"/>
    </xf>
    <xf numFmtId="3" fontId="17" fillId="0" borderId="0" xfId="1" applyNumberFormat="1" applyFont="1" applyAlignment="1">
      <alignment horizontal="right" vertical="center" wrapText="1"/>
    </xf>
    <xf numFmtId="164" fontId="13" fillId="2" borderId="2" xfId="1" applyNumberFormat="1" applyFont="1" applyFill="1" applyBorder="1" applyAlignment="1">
      <alignment horizontal="right"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164" fontId="10" fillId="0" borderId="0" xfId="1" applyNumberFormat="1" applyFont="1" applyAlignment="1">
      <alignment horizontal="left"/>
    </xf>
    <xf numFmtId="164" fontId="13" fillId="0" borderId="0" xfId="1" applyNumberFormat="1" applyFont="1" applyAlignment="1">
      <alignment horizontal="left"/>
    </xf>
    <xf numFmtId="164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horizontal="right" vertical="center"/>
    </xf>
    <xf numFmtId="164" fontId="18" fillId="0" borderId="0" xfId="1" applyNumberFormat="1" applyFont="1" applyAlignment="1">
      <alignment vertical="center"/>
    </xf>
    <xf numFmtId="164" fontId="18" fillId="0" borderId="0" xfId="1" applyNumberFormat="1" applyFont="1" applyAlignment="1">
      <alignment vertical="center" wrapText="1"/>
    </xf>
    <xf numFmtId="164" fontId="17" fillId="0" borderId="0" xfId="1" applyNumberFormat="1" applyFont="1" applyAlignment="1">
      <alignment horizontal="right"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vertical="center" wrapText="1"/>
    </xf>
    <xf numFmtId="3" fontId="3" fillId="0" borderId="0" xfId="1" applyNumberFormat="1" applyFont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166" fontId="2" fillId="2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Alignment="1">
      <alignment vertical="center"/>
    </xf>
    <xf numFmtId="164" fontId="18" fillId="0" borderId="0" xfId="1" applyNumberFormat="1" applyFont="1" applyAlignment="1">
      <alignment horizontal="right" vertical="center" wrapText="1"/>
    </xf>
    <xf numFmtId="164" fontId="2" fillId="0" borderId="0" xfId="1" applyNumberFormat="1" applyFont="1" applyAlignment="1">
      <alignment horizontal="left"/>
    </xf>
    <xf numFmtId="164" fontId="18" fillId="0" borderId="0" xfId="1" applyNumberFormat="1" applyFont="1" applyAlignment="1">
      <alignment horizontal="right"/>
    </xf>
    <xf numFmtId="3" fontId="18" fillId="0" borderId="0" xfId="1" applyNumberFormat="1" applyFont="1" applyAlignment="1">
      <alignment horizontal="right" vertical="center" wrapText="1"/>
    </xf>
    <xf numFmtId="0" fontId="9" fillId="0" borderId="0" xfId="3"/>
    <xf numFmtId="164" fontId="20" fillId="0" borderId="0" xfId="1" applyNumberFormat="1" applyFont="1" applyAlignment="1">
      <alignment horizontal="center" vertical="center" wrapText="1"/>
    </xf>
    <xf numFmtId="164" fontId="20" fillId="0" borderId="0" xfId="1" applyNumberFormat="1" applyFont="1" applyAlignment="1" applyProtection="1">
      <alignment horizontal="center" vertical="center" wrapText="1"/>
      <protection locked="0"/>
    </xf>
    <xf numFmtId="164" fontId="20" fillId="0" borderId="0" xfId="1" applyNumberFormat="1" applyFont="1" applyAlignment="1" applyProtection="1">
      <alignment horizontal="right" vertical="center" wrapText="1"/>
      <protection locked="0"/>
    </xf>
    <xf numFmtId="167" fontId="19" fillId="2" borderId="0" xfId="3" applyNumberFormat="1" applyFont="1" applyFill="1" applyAlignment="1">
      <alignment horizontal="right"/>
    </xf>
    <xf numFmtId="164" fontId="13" fillId="0" borderId="0" xfId="1" applyNumberFormat="1" applyFont="1"/>
    <xf numFmtId="0" fontId="12" fillId="2" borderId="0" xfId="3" applyFont="1" applyFill="1" applyAlignment="1">
      <alignment horizontal="right"/>
    </xf>
    <xf numFmtId="0" fontId="12" fillId="2" borderId="0" xfId="3" applyFont="1" applyFill="1" applyAlignment="1">
      <alignment horizontal="right" vertical="center"/>
    </xf>
    <xf numFmtId="0" fontId="9" fillId="2" borderId="0" xfId="3" applyFill="1"/>
    <xf numFmtId="164" fontId="21" fillId="0" borderId="0" xfId="1" applyNumberFormat="1" applyFont="1" applyAlignment="1">
      <alignment horizontal="left"/>
    </xf>
    <xf numFmtId="164" fontId="21" fillId="2" borderId="0" xfId="1" applyNumberFormat="1" applyFont="1" applyFill="1" applyAlignment="1">
      <alignment horizontal="right" vertical="center" wrapText="1"/>
    </xf>
    <xf numFmtId="3" fontId="9" fillId="2" borderId="0" xfId="3" applyNumberFormat="1" applyFill="1"/>
    <xf numFmtId="0" fontId="11" fillId="2" borderId="2" xfId="3" applyFont="1" applyFill="1" applyBorder="1"/>
    <xf numFmtId="0" fontId="9" fillId="2" borderId="2" xfId="3" applyFill="1" applyBorder="1"/>
    <xf numFmtId="164" fontId="21" fillId="2" borderId="2" xfId="1" applyNumberFormat="1" applyFont="1" applyFill="1" applyBorder="1" applyAlignment="1">
      <alignment horizontal="right" vertical="center" wrapText="1"/>
    </xf>
    <xf numFmtId="164" fontId="22" fillId="2" borderId="2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horizontal="right"/>
    </xf>
    <xf numFmtId="164" fontId="10" fillId="0" borderId="0" xfId="1" applyNumberFormat="1" applyFont="1" applyAlignment="1">
      <alignment horizontal="right"/>
    </xf>
    <xf numFmtId="164" fontId="13" fillId="0" borderId="2" xfId="1" applyNumberFormat="1" applyFont="1" applyBorder="1" applyAlignment="1">
      <alignment horizontal="right" vertical="center" wrapText="1"/>
    </xf>
    <xf numFmtId="164" fontId="10" fillId="0" borderId="0" xfId="1" applyNumberFormat="1" applyFont="1" applyAlignment="1">
      <alignment horizontal="right" vertical="center" wrapText="1"/>
    </xf>
    <xf numFmtId="164" fontId="22" fillId="0" borderId="1" xfId="1" applyNumberFormat="1" applyFont="1" applyBorder="1" applyAlignment="1">
      <alignment horizontal="right" vertical="center" wrapText="1"/>
    </xf>
    <xf numFmtId="164" fontId="22" fillId="2" borderId="1" xfId="1" applyNumberFormat="1" applyFont="1" applyFill="1" applyBorder="1" applyAlignment="1">
      <alignment horizontal="right" vertical="center" wrapText="1"/>
    </xf>
    <xf numFmtId="164" fontId="21" fillId="0" borderId="0" xfId="1" applyNumberFormat="1" applyFont="1" applyAlignment="1">
      <alignment horizontal="right" vertical="center" wrapText="1"/>
    </xf>
    <xf numFmtId="0" fontId="12" fillId="0" borderId="2" xfId="3" applyFont="1" applyBorder="1"/>
    <xf numFmtId="0" fontId="12" fillId="0" borderId="1" xfId="3" applyFont="1" applyBorder="1"/>
    <xf numFmtId="164" fontId="10" fillId="0" borderId="1" xfId="1" applyNumberFormat="1" applyFont="1" applyBorder="1" applyAlignment="1">
      <alignment horizontal="right" vertical="center" wrapText="1"/>
    </xf>
    <xf numFmtId="0" fontId="10" fillId="2" borderId="0" xfId="3" applyFont="1" applyFill="1" applyAlignment="1">
      <alignment vertical="center" wrapText="1"/>
    </xf>
    <xf numFmtId="164" fontId="24" fillId="0" borderId="0" xfId="1" applyNumberFormat="1" applyFont="1" applyAlignment="1">
      <alignment vertical="center" wrapText="1"/>
    </xf>
    <xf numFmtId="0" fontId="23" fillId="0" borderId="0" xfId="3" applyFont="1"/>
    <xf numFmtId="3" fontId="26" fillId="0" borderId="0" xfId="1" applyNumberFormat="1" applyFont="1" applyAlignment="1">
      <alignment horizontal="right" vertical="center" wrapText="1"/>
    </xf>
    <xf numFmtId="164" fontId="27" fillId="0" borderId="0" xfId="1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4" fontId="28" fillId="0" borderId="0" xfId="1" applyNumberFormat="1" applyFont="1" applyAlignment="1">
      <alignment horizontal="center" wrapText="1"/>
    </xf>
    <xf numFmtId="164" fontId="28" fillId="0" borderId="0" xfId="1" applyNumberFormat="1" applyFont="1"/>
    <xf numFmtId="0" fontId="28" fillId="0" borderId="0" xfId="0" applyFont="1"/>
    <xf numFmtId="3" fontId="12" fillId="0" borderId="2" xfId="2" applyNumberFormat="1" applyFont="1" applyFill="1" applyBorder="1" applyAlignment="1">
      <alignment horizontal="right" vertical="center" wrapText="1"/>
    </xf>
    <xf numFmtId="3" fontId="12" fillId="0" borderId="3" xfId="2" applyNumberFormat="1" applyFont="1" applyFill="1" applyBorder="1" applyAlignment="1">
      <alignment horizontal="right" vertical="center" wrapText="1"/>
    </xf>
    <xf numFmtId="3" fontId="12" fillId="0" borderId="1" xfId="2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169" fontId="17" fillId="0" borderId="0" xfId="5" applyNumberFormat="1" applyFont="1" applyAlignment="1">
      <alignment horizontal="right" vertical="center" wrapText="1"/>
    </xf>
    <xf numFmtId="164" fontId="20" fillId="0" borderId="0" xfId="1" applyNumberFormat="1" applyFont="1" applyAlignment="1">
      <alignment vertical="center" wrapText="1"/>
    </xf>
    <xf numFmtId="0" fontId="28" fillId="0" borderId="0" xfId="3" applyFont="1"/>
    <xf numFmtId="164" fontId="23" fillId="0" borderId="0" xfId="1" applyNumberFormat="1" applyFont="1" applyAlignment="1">
      <alignment horizontal="center" wrapText="1"/>
    </xf>
    <xf numFmtId="164" fontId="20" fillId="0" borderId="0" xfId="1" applyNumberFormat="1" applyFont="1" applyAlignment="1">
      <alignment horizontal="right" vertical="center" wrapText="1"/>
    </xf>
    <xf numFmtId="164" fontId="24" fillId="2" borderId="0" xfId="1" applyNumberFormat="1" applyFont="1" applyFill="1" applyAlignment="1">
      <alignment vertical="center" wrapText="1"/>
    </xf>
    <xf numFmtId="169" fontId="10" fillId="0" borderId="0" xfId="5" applyNumberFormat="1" applyFont="1" applyAlignment="1">
      <alignment horizontal="left" vertical="center"/>
    </xf>
    <xf numFmtId="169" fontId="27" fillId="0" borderId="0" xfId="5" applyNumberFormat="1" applyFont="1" applyAlignment="1">
      <alignment horizontal="left" vertical="center"/>
    </xf>
    <xf numFmtId="169" fontId="11" fillId="2" borderId="0" xfId="5" applyNumberFormat="1" applyFont="1" applyFill="1" applyAlignment="1">
      <alignment horizontal="left" vertical="center"/>
    </xf>
    <xf numFmtId="169" fontId="11" fillId="2" borderId="2" xfId="5" applyNumberFormat="1" applyFont="1" applyFill="1" applyBorder="1" applyAlignment="1">
      <alignment horizontal="left" vertical="center"/>
    </xf>
    <xf numFmtId="169" fontId="13" fillId="2" borderId="2" xfId="5" applyNumberFormat="1" applyFont="1" applyFill="1" applyBorder="1" applyAlignment="1">
      <alignment horizontal="left" vertical="center" wrapText="1"/>
    </xf>
    <xf numFmtId="169" fontId="10" fillId="2" borderId="0" xfId="5" applyNumberFormat="1" applyFont="1" applyFill="1" applyAlignment="1">
      <alignment horizontal="left" vertical="center" wrapText="1"/>
    </xf>
    <xf numFmtId="169" fontId="13" fillId="0" borderId="1" xfId="5" applyNumberFormat="1" applyFont="1" applyBorder="1" applyAlignment="1">
      <alignment horizontal="left" vertical="center" wrapText="1"/>
    </xf>
    <xf numFmtId="169" fontId="11" fillId="0" borderId="0" xfId="5" applyNumberFormat="1" applyFont="1" applyAlignment="1">
      <alignment horizontal="left" vertical="center"/>
    </xf>
    <xf numFmtId="169" fontId="12" fillId="2" borderId="2" xfId="5" applyNumberFormat="1" applyFont="1" applyFill="1" applyBorder="1" applyAlignment="1">
      <alignment horizontal="left" vertical="center" wrapText="1"/>
    </xf>
    <xf numFmtId="169" fontId="12" fillId="2" borderId="3" xfId="5" applyNumberFormat="1" applyFont="1" applyFill="1" applyBorder="1" applyAlignment="1">
      <alignment horizontal="left" vertical="center" wrapText="1"/>
    </xf>
    <xf numFmtId="169" fontId="27" fillId="0" borderId="0" xfId="5" applyNumberFormat="1" applyFont="1" applyAlignment="1">
      <alignment horizontal="right" vertical="center"/>
    </xf>
    <xf numFmtId="164" fontId="28" fillId="0" borderId="0" xfId="1" applyNumberFormat="1" applyFont="1" applyAlignment="1">
      <alignment horizontal="center" wrapText="1"/>
    </xf>
    <xf numFmtId="164" fontId="29" fillId="0" borderId="0" xfId="1" applyNumberFormat="1" applyFont="1" applyAlignment="1">
      <alignment horizontal="center" wrapText="1"/>
    </xf>
    <xf numFmtId="0" fontId="2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20" fillId="2" borderId="0" xfId="1" applyNumberFormat="1" applyFont="1" applyFill="1" applyAlignment="1">
      <alignment horizontal="center" vertical="center" wrapText="1"/>
    </xf>
    <xf numFmtId="164" fontId="20" fillId="2" borderId="0" xfId="1" applyNumberFormat="1" applyFont="1" applyFill="1" applyAlignment="1" applyProtection="1">
      <alignment horizontal="center" vertical="center"/>
      <protection locked="0"/>
    </xf>
    <xf numFmtId="164" fontId="28" fillId="0" borderId="0" xfId="1" applyNumberFormat="1" applyFont="1" applyAlignment="1">
      <alignment horizontal="center"/>
    </xf>
    <xf numFmtId="164" fontId="20" fillId="0" borderId="0" xfId="1" applyNumberFormat="1" applyFont="1" applyAlignment="1" applyProtection="1">
      <alignment horizontal="center" vertical="center"/>
      <protection locked="0"/>
    </xf>
  </cellXfs>
  <cellStyles count="6">
    <cellStyle name="Comma" xfId="5" builtinId="3"/>
    <cellStyle name="Comma 2" xfId="2" xr:uid="{00000000-0005-0000-0000-000001000000}"/>
    <cellStyle name="Comma 3" xfId="4" xr:uid="{DC15CD1D-8216-49E0-A4AA-1DD62ED3268A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10B7-975C-4034-AE0E-EB0DDBF2A86A}">
  <dimension ref="A1:P47"/>
  <sheetViews>
    <sheetView tabSelected="1" workbookViewId="0">
      <selection activeCell="T14" sqref="T14"/>
    </sheetView>
  </sheetViews>
  <sheetFormatPr defaultColWidth="10" defaultRowHeight="14.25" x14ac:dyDescent="0.2"/>
  <cols>
    <col min="1" max="1" width="49.28515625" style="20" customWidth="1"/>
    <col min="2" max="2" width="16.5703125" style="20" customWidth="1"/>
    <col min="3" max="3" width="15" style="132" customWidth="1"/>
    <col min="4" max="5" width="14.5703125" style="20" hidden="1" customWidth="1"/>
    <col min="6" max="6" width="13.42578125" style="20" hidden="1" customWidth="1"/>
    <col min="7" max="7" width="13" style="86" hidden="1" customWidth="1"/>
    <col min="8" max="8" width="14" style="86" hidden="1" customWidth="1"/>
    <col min="9" max="11" width="16.85546875" style="86" hidden="1" customWidth="1"/>
    <col min="12" max="12" width="4.140625" style="86" customWidth="1"/>
    <col min="13" max="13" width="16.85546875" style="86" customWidth="1"/>
    <col min="14" max="256" width="10" style="86"/>
    <col min="257" max="257" width="49.28515625" style="86" customWidth="1"/>
    <col min="258" max="258" width="16.5703125" style="86" customWidth="1"/>
    <col min="259" max="259" width="15" style="86" customWidth="1"/>
    <col min="260" max="267" width="0" style="86" hidden="1" customWidth="1"/>
    <col min="268" max="268" width="18.5703125" style="86" customWidth="1"/>
    <col min="269" max="269" width="16.85546875" style="86" customWidth="1"/>
    <col min="270" max="512" width="10" style="86"/>
    <col min="513" max="513" width="49.28515625" style="86" customWidth="1"/>
    <col min="514" max="514" width="16.5703125" style="86" customWidth="1"/>
    <col min="515" max="515" width="15" style="86" customWidth="1"/>
    <col min="516" max="523" width="0" style="86" hidden="1" customWidth="1"/>
    <col min="524" max="524" width="18.5703125" style="86" customWidth="1"/>
    <col min="525" max="525" width="16.85546875" style="86" customWidth="1"/>
    <col min="526" max="768" width="10" style="86"/>
    <col min="769" max="769" width="49.28515625" style="86" customWidth="1"/>
    <col min="770" max="770" width="16.5703125" style="86" customWidth="1"/>
    <col min="771" max="771" width="15" style="86" customWidth="1"/>
    <col min="772" max="779" width="0" style="86" hidden="1" customWidth="1"/>
    <col min="780" max="780" width="18.5703125" style="86" customWidth="1"/>
    <col min="781" max="781" width="16.85546875" style="86" customWidth="1"/>
    <col min="782" max="1024" width="10" style="86"/>
    <col min="1025" max="1025" width="49.28515625" style="86" customWidth="1"/>
    <col min="1026" max="1026" width="16.5703125" style="86" customWidth="1"/>
    <col min="1027" max="1027" width="15" style="86" customWidth="1"/>
    <col min="1028" max="1035" width="0" style="86" hidden="1" customWidth="1"/>
    <col min="1036" max="1036" width="18.5703125" style="86" customWidth="1"/>
    <col min="1037" max="1037" width="16.85546875" style="86" customWidth="1"/>
    <col min="1038" max="1280" width="10" style="86"/>
    <col min="1281" max="1281" width="49.28515625" style="86" customWidth="1"/>
    <col min="1282" max="1282" width="16.5703125" style="86" customWidth="1"/>
    <col min="1283" max="1283" width="15" style="86" customWidth="1"/>
    <col min="1284" max="1291" width="0" style="86" hidden="1" customWidth="1"/>
    <col min="1292" max="1292" width="18.5703125" style="86" customWidth="1"/>
    <col min="1293" max="1293" width="16.85546875" style="86" customWidth="1"/>
    <col min="1294" max="1536" width="10" style="86"/>
    <col min="1537" max="1537" width="49.28515625" style="86" customWidth="1"/>
    <col min="1538" max="1538" width="16.5703125" style="86" customWidth="1"/>
    <col min="1539" max="1539" width="15" style="86" customWidth="1"/>
    <col min="1540" max="1547" width="0" style="86" hidden="1" customWidth="1"/>
    <col min="1548" max="1548" width="18.5703125" style="86" customWidth="1"/>
    <col min="1549" max="1549" width="16.85546875" style="86" customWidth="1"/>
    <col min="1550" max="1792" width="10" style="86"/>
    <col min="1793" max="1793" width="49.28515625" style="86" customWidth="1"/>
    <col min="1794" max="1794" width="16.5703125" style="86" customWidth="1"/>
    <col min="1795" max="1795" width="15" style="86" customWidth="1"/>
    <col min="1796" max="1803" width="0" style="86" hidden="1" customWidth="1"/>
    <col min="1804" max="1804" width="18.5703125" style="86" customWidth="1"/>
    <col min="1805" max="1805" width="16.85546875" style="86" customWidth="1"/>
    <col min="1806" max="2048" width="10" style="86"/>
    <col min="2049" max="2049" width="49.28515625" style="86" customWidth="1"/>
    <col min="2050" max="2050" width="16.5703125" style="86" customWidth="1"/>
    <col min="2051" max="2051" width="15" style="86" customWidth="1"/>
    <col min="2052" max="2059" width="0" style="86" hidden="1" customWidth="1"/>
    <col min="2060" max="2060" width="18.5703125" style="86" customWidth="1"/>
    <col min="2061" max="2061" width="16.85546875" style="86" customWidth="1"/>
    <col min="2062" max="2304" width="10" style="86"/>
    <col min="2305" max="2305" width="49.28515625" style="86" customWidth="1"/>
    <col min="2306" max="2306" width="16.5703125" style="86" customWidth="1"/>
    <col min="2307" max="2307" width="15" style="86" customWidth="1"/>
    <col min="2308" max="2315" width="0" style="86" hidden="1" customWidth="1"/>
    <col min="2316" max="2316" width="18.5703125" style="86" customWidth="1"/>
    <col min="2317" max="2317" width="16.85546875" style="86" customWidth="1"/>
    <col min="2318" max="2560" width="10" style="86"/>
    <col min="2561" max="2561" width="49.28515625" style="86" customWidth="1"/>
    <col min="2562" max="2562" width="16.5703125" style="86" customWidth="1"/>
    <col min="2563" max="2563" width="15" style="86" customWidth="1"/>
    <col min="2564" max="2571" width="0" style="86" hidden="1" customWidth="1"/>
    <col min="2572" max="2572" width="18.5703125" style="86" customWidth="1"/>
    <col min="2573" max="2573" width="16.85546875" style="86" customWidth="1"/>
    <col min="2574" max="2816" width="10" style="86"/>
    <col min="2817" max="2817" width="49.28515625" style="86" customWidth="1"/>
    <col min="2818" max="2818" width="16.5703125" style="86" customWidth="1"/>
    <col min="2819" max="2819" width="15" style="86" customWidth="1"/>
    <col min="2820" max="2827" width="0" style="86" hidden="1" customWidth="1"/>
    <col min="2828" max="2828" width="18.5703125" style="86" customWidth="1"/>
    <col min="2829" max="2829" width="16.85546875" style="86" customWidth="1"/>
    <col min="2830" max="3072" width="10" style="86"/>
    <col min="3073" max="3073" width="49.28515625" style="86" customWidth="1"/>
    <col min="3074" max="3074" width="16.5703125" style="86" customWidth="1"/>
    <col min="3075" max="3075" width="15" style="86" customWidth="1"/>
    <col min="3076" max="3083" width="0" style="86" hidden="1" customWidth="1"/>
    <col min="3084" max="3084" width="18.5703125" style="86" customWidth="1"/>
    <col min="3085" max="3085" width="16.85546875" style="86" customWidth="1"/>
    <col min="3086" max="3328" width="10" style="86"/>
    <col min="3329" max="3329" width="49.28515625" style="86" customWidth="1"/>
    <col min="3330" max="3330" width="16.5703125" style="86" customWidth="1"/>
    <col min="3331" max="3331" width="15" style="86" customWidth="1"/>
    <col min="3332" max="3339" width="0" style="86" hidden="1" customWidth="1"/>
    <col min="3340" max="3340" width="18.5703125" style="86" customWidth="1"/>
    <col min="3341" max="3341" width="16.85546875" style="86" customWidth="1"/>
    <col min="3342" max="3584" width="10" style="86"/>
    <col min="3585" max="3585" width="49.28515625" style="86" customWidth="1"/>
    <col min="3586" max="3586" width="16.5703125" style="86" customWidth="1"/>
    <col min="3587" max="3587" width="15" style="86" customWidth="1"/>
    <col min="3588" max="3595" width="0" style="86" hidden="1" customWidth="1"/>
    <col min="3596" max="3596" width="18.5703125" style="86" customWidth="1"/>
    <col min="3597" max="3597" width="16.85546875" style="86" customWidth="1"/>
    <col min="3598" max="3840" width="10" style="86"/>
    <col min="3841" max="3841" width="49.28515625" style="86" customWidth="1"/>
    <col min="3842" max="3842" width="16.5703125" style="86" customWidth="1"/>
    <col min="3843" max="3843" width="15" style="86" customWidth="1"/>
    <col min="3844" max="3851" width="0" style="86" hidden="1" customWidth="1"/>
    <col min="3852" max="3852" width="18.5703125" style="86" customWidth="1"/>
    <col min="3853" max="3853" width="16.85546875" style="86" customWidth="1"/>
    <col min="3854" max="4096" width="10" style="86"/>
    <col min="4097" max="4097" width="49.28515625" style="86" customWidth="1"/>
    <col min="4098" max="4098" width="16.5703125" style="86" customWidth="1"/>
    <col min="4099" max="4099" width="15" style="86" customWidth="1"/>
    <col min="4100" max="4107" width="0" style="86" hidden="1" customWidth="1"/>
    <col min="4108" max="4108" width="18.5703125" style="86" customWidth="1"/>
    <col min="4109" max="4109" width="16.85546875" style="86" customWidth="1"/>
    <col min="4110" max="4352" width="10" style="86"/>
    <col min="4353" max="4353" width="49.28515625" style="86" customWidth="1"/>
    <col min="4354" max="4354" width="16.5703125" style="86" customWidth="1"/>
    <col min="4355" max="4355" width="15" style="86" customWidth="1"/>
    <col min="4356" max="4363" width="0" style="86" hidden="1" customWidth="1"/>
    <col min="4364" max="4364" width="18.5703125" style="86" customWidth="1"/>
    <col min="4365" max="4365" width="16.85546875" style="86" customWidth="1"/>
    <col min="4366" max="4608" width="10" style="86"/>
    <col min="4609" max="4609" width="49.28515625" style="86" customWidth="1"/>
    <col min="4610" max="4610" width="16.5703125" style="86" customWidth="1"/>
    <col min="4611" max="4611" width="15" style="86" customWidth="1"/>
    <col min="4612" max="4619" width="0" style="86" hidden="1" customWidth="1"/>
    <col min="4620" max="4620" width="18.5703125" style="86" customWidth="1"/>
    <col min="4621" max="4621" width="16.85546875" style="86" customWidth="1"/>
    <col min="4622" max="4864" width="10" style="86"/>
    <col min="4865" max="4865" width="49.28515625" style="86" customWidth="1"/>
    <col min="4866" max="4866" width="16.5703125" style="86" customWidth="1"/>
    <col min="4867" max="4867" width="15" style="86" customWidth="1"/>
    <col min="4868" max="4875" width="0" style="86" hidden="1" customWidth="1"/>
    <col min="4876" max="4876" width="18.5703125" style="86" customWidth="1"/>
    <col min="4877" max="4877" width="16.85546875" style="86" customWidth="1"/>
    <col min="4878" max="5120" width="10" style="86"/>
    <col min="5121" max="5121" width="49.28515625" style="86" customWidth="1"/>
    <col min="5122" max="5122" width="16.5703125" style="86" customWidth="1"/>
    <col min="5123" max="5123" width="15" style="86" customWidth="1"/>
    <col min="5124" max="5131" width="0" style="86" hidden="1" customWidth="1"/>
    <col min="5132" max="5132" width="18.5703125" style="86" customWidth="1"/>
    <col min="5133" max="5133" width="16.85546875" style="86" customWidth="1"/>
    <col min="5134" max="5376" width="10" style="86"/>
    <col min="5377" max="5377" width="49.28515625" style="86" customWidth="1"/>
    <col min="5378" max="5378" width="16.5703125" style="86" customWidth="1"/>
    <col min="5379" max="5379" width="15" style="86" customWidth="1"/>
    <col min="5380" max="5387" width="0" style="86" hidden="1" customWidth="1"/>
    <col min="5388" max="5388" width="18.5703125" style="86" customWidth="1"/>
    <col min="5389" max="5389" width="16.85546875" style="86" customWidth="1"/>
    <col min="5390" max="5632" width="10" style="86"/>
    <col min="5633" max="5633" width="49.28515625" style="86" customWidth="1"/>
    <col min="5634" max="5634" width="16.5703125" style="86" customWidth="1"/>
    <col min="5635" max="5635" width="15" style="86" customWidth="1"/>
    <col min="5636" max="5643" width="0" style="86" hidden="1" customWidth="1"/>
    <col min="5644" max="5644" width="18.5703125" style="86" customWidth="1"/>
    <col min="5645" max="5645" width="16.85546875" style="86" customWidth="1"/>
    <col min="5646" max="5888" width="10" style="86"/>
    <col min="5889" max="5889" width="49.28515625" style="86" customWidth="1"/>
    <col min="5890" max="5890" width="16.5703125" style="86" customWidth="1"/>
    <col min="5891" max="5891" width="15" style="86" customWidth="1"/>
    <col min="5892" max="5899" width="0" style="86" hidden="1" customWidth="1"/>
    <col min="5900" max="5900" width="18.5703125" style="86" customWidth="1"/>
    <col min="5901" max="5901" width="16.85546875" style="86" customWidth="1"/>
    <col min="5902" max="6144" width="10" style="86"/>
    <col min="6145" max="6145" width="49.28515625" style="86" customWidth="1"/>
    <col min="6146" max="6146" width="16.5703125" style="86" customWidth="1"/>
    <col min="6147" max="6147" width="15" style="86" customWidth="1"/>
    <col min="6148" max="6155" width="0" style="86" hidden="1" customWidth="1"/>
    <col min="6156" max="6156" width="18.5703125" style="86" customWidth="1"/>
    <col min="6157" max="6157" width="16.85546875" style="86" customWidth="1"/>
    <col min="6158" max="6400" width="10" style="86"/>
    <col min="6401" max="6401" width="49.28515625" style="86" customWidth="1"/>
    <col min="6402" max="6402" width="16.5703125" style="86" customWidth="1"/>
    <col min="6403" max="6403" width="15" style="86" customWidth="1"/>
    <col min="6404" max="6411" width="0" style="86" hidden="1" customWidth="1"/>
    <col min="6412" max="6412" width="18.5703125" style="86" customWidth="1"/>
    <col min="6413" max="6413" width="16.85546875" style="86" customWidth="1"/>
    <col min="6414" max="6656" width="10" style="86"/>
    <col min="6657" max="6657" width="49.28515625" style="86" customWidth="1"/>
    <col min="6658" max="6658" width="16.5703125" style="86" customWidth="1"/>
    <col min="6659" max="6659" width="15" style="86" customWidth="1"/>
    <col min="6660" max="6667" width="0" style="86" hidden="1" customWidth="1"/>
    <col min="6668" max="6668" width="18.5703125" style="86" customWidth="1"/>
    <col min="6669" max="6669" width="16.85546875" style="86" customWidth="1"/>
    <col min="6670" max="6912" width="10" style="86"/>
    <col min="6913" max="6913" width="49.28515625" style="86" customWidth="1"/>
    <col min="6914" max="6914" width="16.5703125" style="86" customWidth="1"/>
    <col min="6915" max="6915" width="15" style="86" customWidth="1"/>
    <col min="6916" max="6923" width="0" style="86" hidden="1" customWidth="1"/>
    <col min="6924" max="6924" width="18.5703125" style="86" customWidth="1"/>
    <col min="6925" max="6925" width="16.85546875" style="86" customWidth="1"/>
    <col min="6926" max="7168" width="10" style="86"/>
    <col min="7169" max="7169" width="49.28515625" style="86" customWidth="1"/>
    <col min="7170" max="7170" width="16.5703125" style="86" customWidth="1"/>
    <col min="7171" max="7171" width="15" style="86" customWidth="1"/>
    <col min="7172" max="7179" width="0" style="86" hidden="1" customWidth="1"/>
    <col min="7180" max="7180" width="18.5703125" style="86" customWidth="1"/>
    <col min="7181" max="7181" width="16.85546875" style="86" customWidth="1"/>
    <col min="7182" max="7424" width="10" style="86"/>
    <col min="7425" max="7425" width="49.28515625" style="86" customWidth="1"/>
    <col min="7426" max="7426" width="16.5703125" style="86" customWidth="1"/>
    <col min="7427" max="7427" width="15" style="86" customWidth="1"/>
    <col min="7428" max="7435" width="0" style="86" hidden="1" customWidth="1"/>
    <col min="7436" max="7436" width="18.5703125" style="86" customWidth="1"/>
    <col min="7437" max="7437" width="16.85546875" style="86" customWidth="1"/>
    <col min="7438" max="7680" width="10" style="86"/>
    <col min="7681" max="7681" width="49.28515625" style="86" customWidth="1"/>
    <col min="7682" max="7682" width="16.5703125" style="86" customWidth="1"/>
    <col min="7683" max="7683" width="15" style="86" customWidth="1"/>
    <col min="7684" max="7691" width="0" style="86" hidden="1" customWidth="1"/>
    <col min="7692" max="7692" width="18.5703125" style="86" customWidth="1"/>
    <col min="7693" max="7693" width="16.85546875" style="86" customWidth="1"/>
    <col min="7694" max="7936" width="10" style="86"/>
    <col min="7937" max="7937" width="49.28515625" style="86" customWidth="1"/>
    <col min="7938" max="7938" width="16.5703125" style="86" customWidth="1"/>
    <col min="7939" max="7939" width="15" style="86" customWidth="1"/>
    <col min="7940" max="7947" width="0" style="86" hidden="1" customWidth="1"/>
    <col min="7948" max="7948" width="18.5703125" style="86" customWidth="1"/>
    <col min="7949" max="7949" width="16.85546875" style="86" customWidth="1"/>
    <col min="7950" max="8192" width="10" style="86"/>
    <col min="8193" max="8193" width="49.28515625" style="86" customWidth="1"/>
    <col min="8194" max="8194" width="16.5703125" style="86" customWidth="1"/>
    <col min="8195" max="8195" width="15" style="86" customWidth="1"/>
    <col min="8196" max="8203" width="0" style="86" hidden="1" customWidth="1"/>
    <col min="8204" max="8204" width="18.5703125" style="86" customWidth="1"/>
    <col min="8205" max="8205" width="16.85546875" style="86" customWidth="1"/>
    <col min="8206" max="8448" width="10" style="86"/>
    <col min="8449" max="8449" width="49.28515625" style="86" customWidth="1"/>
    <col min="8450" max="8450" width="16.5703125" style="86" customWidth="1"/>
    <col min="8451" max="8451" width="15" style="86" customWidth="1"/>
    <col min="8452" max="8459" width="0" style="86" hidden="1" customWidth="1"/>
    <col min="8460" max="8460" width="18.5703125" style="86" customWidth="1"/>
    <col min="8461" max="8461" width="16.85546875" style="86" customWidth="1"/>
    <col min="8462" max="8704" width="10" style="86"/>
    <col min="8705" max="8705" width="49.28515625" style="86" customWidth="1"/>
    <col min="8706" max="8706" width="16.5703125" style="86" customWidth="1"/>
    <col min="8707" max="8707" width="15" style="86" customWidth="1"/>
    <col min="8708" max="8715" width="0" style="86" hidden="1" customWidth="1"/>
    <col min="8716" max="8716" width="18.5703125" style="86" customWidth="1"/>
    <col min="8717" max="8717" width="16.85546875" style="86" customWidth="1"/>
    <col min="8718" max="8960" width="10" style="86"/>
    <col min="8961" max="8961" width="49.28515625" style="86" customWidth="1"/>
    <col min="8962" max="8962" width="16.5703125" style="86" customWidth="1"/>
    <col min="8963" max="8963" width="15" style="86" customWidth="1"/>
    <col min="8964" max="8971" width="0" style="86" hidden="1" customWidth="1"/>
    <col min="8972" max="8972" width="18.5703125" style="86" customWidth="1"/>
    <col min="8973" max="8973" width="16.85546875" style="86" customWidth="1"/>
    <col min="8974" max="9216" width="10" style="86"/>
    <col min="9217" max="9217" width="49.28515625" style="86" customWidth="1"/>
    <col min="9218" max="9218" width="16.5703125" style="86" customWidth="1"/>
    <col min="9219" max="9219" width="15" style="86" customWidth="1"/>
    <col min="9220" max="9227" width="0" style="86" hidden="1" customWidth="1"/>
    <col min="9228" max="9228" width="18.5703125" style="86" customWidth="1"/>
    <col min="9229" max="9229" width="16.85546875" style="86" customWidth="1"/>
    <col min="9230" max="9472" width="10" style="86"/>
    <col min="9473" max="9473" width="49.28515625" style="86" customWidth="1"/>
    <col min="9474" max="9474" width="16.5703125" style="86" customWidth="1"/>
    <col min="9475" max="9475" width="15" style="86" customWidth="1"/>
    <col min="9476" max="9483" width="0" style="86" hidden="1" customWidth="1"/>
    <col min="9484" max="9484" width="18.5703125" style="86" customWidth="1"/>
    <col min="9485" max="9485" width="16.85546875" style="86" customWidth="1"/>
    <col min="9486" max="9728" width="10" style="86"/>
    <col min="9729" max="9729" width="49.28515625" style="86" customWidth="1"/>
    <col min="9730" max="9730" width="16.5703125" style="86" customWidth="1"/>
    <col min="9731" max="9731" width="15" style="86" customWidth="1"/>
    <col min="9732" max="9739" width="0" style="86" hidden="1" customWidth="1"/>
    <col min="9740" max="9740" width="18.5703125" style="86" customWidth="1"/>
    <col min="9741" max="9741" width="16.85546875" style="86" customWidth="1"/>
    <col min="9742" max="9984" width="10" style="86"/>
    <col min="9985" max="9985" width="49.28515625" style="86" customWidth="1"/>
    <col min="9986" max="9986" width="16.5703125" style="86" customWidth="1"/>
    <col min="9987" max="9987" width="15" style="86" customWidth="1"/>
    <col min="9988" max="9995" width="0" style="86" hidden="1" customWidth="1"/>
    <col min="9996" max="9996" width="18.5703125" style="86" customWidth="1"/>
    <col min="9997" max="9997" width="16.85546875" style="86" customWidth="1"/>
    <col min="9998" max="10240" width="10" style="86"/>
    <col min="10241" max="10241" width="49.28515625" style="86" customWidth="1"/>
    <col min="10242" max="10242" width="16.5703125" style="86" customWidth="1"/>
    <col min="10243" max="10243" width="15" style="86" customWidth="1"/>
    <col min="10244" max="10251" width="0" style="86" hidden="1" customWidth="1"/>
    <col min="10252" max="10252" width="18.5703125" style="86" customWidth="1"/>
    <col min="10253" max="10253" width="16.85546875" style="86" customWidth="1"/>
    <col min="10254" max="10496" width="10" style="86"/>
    <col min="10497" max="10497" width="49.28515625" style="86" customWidth="1"/>
    <col min="10498" max="10498" width="16.5703125" style="86" customWidth="1"/>
    <col min="10499" max="10499" width="15" style="86" customWidth="1"/>
    <col min="10500" max="10507" width="0" style="86" hidden="1" customWidth="1"/>
    <col min="10508" max="10508" width="18.5703125" style="86" customWidth="1"/>
    <col min="10509" max="10509" width="16.85546875" style="86" customWidth="1"/>
    <col min="10510" max="10752" width="10" style="86"/>
    <col min="10753" max="10753" width="49.28515625" style="86" customWidth="1"/>
    <col min="10754" max="10754" width="16.5703125" style="86" customWidth="1"/>
    <col min="10755" max="10755" width="15" style="86" customWidth="1"/>
    <col min="10756" max="10763" width="0" style="86" hidden="1" customWidth="1"/>
    <col min="10764" max="10764" width="18.5703125" style="86" customWidth="1"/>
    <col min="10765" max="10765" width="16.85546875" style="86" customWidth="1"/>
    <col min="10766" max="11008" width="10" style="86"/>
    <col min="11009" max="11009" width="49.28515625" style="86" customWidth="1"/>
    <col min="11010" max="11010" width="16.5703125" style="86" customWidth="1"/>
    <col min="11011" max="11011" width="15" style="86" customWidth="1"/>
    <col min="11012" max="11019" width="0" style="86" hidden="1" customWidth="1"/>
    <col min="11020" max="11020" width="18.5703125" style="86" customWidth="1"/>
    <col min="11021" max="11021" width="16.85546875" style="86" customWidth="1"/>
    <col min="11022" max="11264" width="10" style="86"/>
    <col min="11265" max="11265" width="49.28515625" style="86" customWidth="1"/>
    <col min="11266" max="11266" width="16.5703125" style="86" customWidth="1"/>
    <col min="11267" max="11267" width="15" style="86" customWidth="1"/>
    <col min="11268" max="11275" width="0" style="86" hidden="1" customWidth="1"/>
    <col min="11276" max="11276" width="18.5703125" style="86" customWidth="1"/>
    <col min="11277" max="11277" width="16.85546875" style="86" customWidth="1"/>
    <col min="11278" max="11520" width="10" style="86"/>
    <col min="11521" max="11521" width="49.28515625" style="86" customWidth="1"/>
    <col min="11522" max="11522" width="16.5703125" style="86" customWidth="1"/>
    <col min="11523" max="11523" width="15" style="86" customWidth="1"/>
    <col min="11524" max="11531" width="0" style="86" hidden="1" customWidth="1"/>
    <col min="11532" max="11532" width="18.5703125" style="86" customWidth="1"/>
    <col min="11533" max="11533" width="16.85546875" style="86" customWidth="1"/>
    <col min="11534" max="11776" width="10" style="86"/>
    <col min="11777" max="11777" width="49.28515625" style="86" customWidth="1"/>
    <col min="11778" max="11778" width="16.5703125" style="86" customWidth="1"/>
    <col min="11779" max="11779" width="15" style="86" customWidth="1"/>
    <col min="11780" max="11787" width="0" style="86" hidden="1" customWidth="1"/>
    <col min="11788" max="11788" width="18.5703125" style="86" customWidth="1"/>
    <col min="11789" max="11789" width="16.85546875" style="86" customWidth="1"/>
    <col min="11790" max="12032" width="10" style="86"/>
    <col min="12033" max="12033" width="49.28515625" style="86" customWidth="1"/>
    <col min="12034" max="12034" width="16.5703125" style="86" customWidth="1"/>
    <col min="12035" max="12035" width="15" style="86" customWidth="1"/>
    <col min="12036" max="12043" width="0" style="86" hidden="1" customWidth="1"/>
    <col min="12044" max="12044" width="18.5703125" style="86" customWidth="1"/>
    <col min="12045" max="12045" width="16.85546875" style="86" customWidth="1"/>
    <col min="12046" max="12288" width="10" style="86"/>
    <col min="12289" max="12289" width="49.28515625" style="86" customWidth="1"/>
    <col min="12290" max="12290" width="16.5703125" style="86" customWidth="1"/>
    <col min="12291" max="12291" width="15" style="86" customWidth="1"/>
    <col min="12292" max="12299" width="0" style="86" hidden="1" customWidth="1"/>
    <col min="12300" max="12300" width="18.5703125" style="86" customWidth="1"/>
    <col min="12301" max="12301" width="16.85546875" style="86" customWidth="1"/>
    <col min="12302" max="12544" width="10" style="86"/>
    <col min="12545" max="12545" width="49.28515625" style="86" customWidth="1"/>
    <col min="12546" max="12546" width="16.5703125" style="86" customWidth="1"/>
    <col min="12547" max="12547" width="15" style="86" customWidth="1"/>
    <col min="12548" max="12555" width="0" style="86" hidden="1" customWidth="1"/>
    <col min="12556" max="12556" width="18.5703125" style="86" customWidth="1"/>
    <col min="12557" max="12557" width="16.85546875" style="86" customWidth="1"/>
    <col min="12558" max="12800" width="10" style="86"/>
    <col min="12801" max="12801" width="49.28515625" style="86" customWidth="1"/>
    <col min="12802" max="12802" width="16.5703125" style="86" customWidth="1"/>
    <col min="12803" max="12803" width="15" style="86" customWidth="1"/>
    <col min="12804" max="12811" width="0" style="86" hidden="1" customWidth="1"/>
    <col min="12812" max="12812" width="18.5703125" style="86" customWidth="1"/>
    <col min="12813" max="12813" width="16.85546875" style="86" customWidth="1"/>
    <col min="12814" max="13056" width="10" style="86"/>
    <col min="13057" max="13057" width="49.28515625" style="86" customWidth="1"/>
    <col min="13058" max="13058" width="16.5703125" style="86" customWidth="1"/>
    <col min="13059" max="13059" width="15" style="86" customWidth="1"/>
    <col min="13060" max="13067" width="0" style="86" hidden="1" customWidth="1"/>
    <col min="13068" max="13068" width="18.5703125" style="86" customWidth="1"/>
    <col min="13069" max="13069" width="16.85546875" style="86" customWidth="1"/>
    <col min="13070" max="13312" width="10" style="86"/>
    <col min="13313" max="13313" width="49.28515625" style="86" customWidth="1"/>
    <col min="13314" max="13314" width="16.5703125" style="86" customWidth="1"/>
    <col min="13315" max="13315" width="15" style="86" customWidth="1"/>
    <col min="13316" max="13323" width="0" style="86" hidden="1" customWidth="1"/>
    <col min="13324" max="13324" width="18.5703125" style="86" customWidth="1"/>
    <col min="13325" max="13325" width="16.85546875" style="86" customWidth="1"/>
    <col min="13326" max="13568" width="10" style="86"/>
    <col min="13569" max="13569" width="49.28515625" style="86" customWidth="1"/>
    <col min="13570" max="13570" width="16.5703125" style="86" customWidth="1"/>
    <col min="13571" max="13571" width="15" style="86" customWidth="1"/>
    <col min="13572" max="13579" width="0" style="86" hidden="1" customWidth="1"/>
    <col min="13580" max="13580" width="18.5703125" style="86" customWidth="1"/>
    <col min="13581" max="13581" width="16.85546875" style="86" customWidth="1"/>
    <col min="13582" max="13824" width="10" style="86"/>
    <col min="13825" max="13825" width="49.28515625" style="86" customWidth="1"/>
    <col min="13826" max="13826" width="16.5703125" style="86" customWidth="1"/>
    <col min="13827" max="13827" width="15" style="86" customWidth="1"/>
    <col min="13828" max="13835" width="0" style="86" hidden="1" customWidth="1"/>
    <col min="13836" max="13836" width="18.5703125" style="86" customWidth="1"/>
    <col min="13837" max="13837" width="16.85546875" style="86" customWidth="1"/>
    <col min="13838" max="14080" width="10" style="86"/>
    <col min="14081" max="14081" width="49.28515625" style="86" customWidth="1"/>
    <col min="14082" max="14082" width="16.5703125" style="86" customWidth="1"/>
    <col min="14083" max="14083" width="15" style="86" customWidth="1"/>
    <col min="14084" max="14091" width="0" style="86" hidden="1" customWidth="1"/>
    <col min="14092" max="14092" width="18.5703125" style="86" customWidth="1"/>
    <col min="14093" max="14093" width="16.85546875" style="86" customWidth="1"/>
    <col min="14094" max="14336" width="10" style="86"/>
    <col min="14337" max="14337" width="49.28515625" style="86" customWidth="1"/>
    <col min="14338" max="14338" width="16.5703125" style="86" customWidth="1"/>
    <col min="14339" max="14339" width="15" style="86" customWidth="1"/>
    <col min="14340" max="14347" width="0" style="86" hidden="1" customWidth="1"/>
    <col min="14348" max="14348" width="18.5703125" style="86" customWidth="1"/>
    <col min="14349" max="14349" width="16.85546875" style="86" customWidth="1"/>
    <col min="14350" max="14592" width="10" style="86"/>
    <col min="14593" max="14593" width="49.28515625" style="86" customWidth="1"/>
    <col min="14594" max="14594" width="16.5703125" style="86" customWidth="1"/>
    <col min="14595" max="14595" width="15" style="86" customWidth="1"/>
    <col min="14596" max="14603" width="0" style="86" hidden="1" customWidth="1"/>
    <col min="14604" max="14604" width="18.5703125" style="86" customWidth="1"/>
    <col min="14605" max="14605" width="16.85546875" style="86" customWidth="1"/>
    <col min="14606" max="14848" width="10" style="86"/>
    <col min="14849" max="14849" width="49.28515625" style="86" customWidth="1"/>
    <col min="14850" max="14850" width="16.5703125" style="86" customWidth="1"/>
    <col min="14851" max="14851" width="15" style="86" customWidth="1"/>
    <col min="14852" max="14859" width="0" style="86" hidden="1" customWidth="1"/>
    <col min="14860" max="14860" width="18.5703125" style="86" customWidth="1"/>
    <col min="14861" max="14861" width="16.85546875" style="86" customWidth="1"/>
    <col min="14862" max="15104" width="10" style="86"/>
    <col min="15105" max="15105" width="49.28515625" style="86" customWidth="1"/>
    <col min="15106" max="15106" width="16.5703125" style="86" customWidth="1"/>
    <col min="15107" max="15107" width="15" style="86" customWidth="1"/>
    <col min="15108" max="15115" width="0" style="86" hidden="1" customWidth="1"/>
    <col min="15116" max="15116" width="18.5703125" style="86" customWidth="1"/>
    <col min="15117" max="15117" width="16.85546875" style="86" customWidth="1"/>
    <col min="15118" max="15360" width="10" style="86"/>
    <col min="15361" max="15361" width="49.28515625" style="86" customWidth="1"/>
    <col min="15362" max="15362" width="16.5703125" style="86" customWidth="1"/>
    <col min="15363" max="15363" width="15" style="86" customWidth="1"/>
    <col min="15364" max="15371" width="0" style="86" hidden="1" customWidth="1"/>
    <col min="15372" max="15372" width="18.5703125" style="86" customWidth="1"/>
    <col min="15373" max="15373" width="16.85546875" style="86" customWidth="1"/>
    <col min="15374" max="15616" width="10" style="86"/>
    <col min="15617" max="15617" width="49.28515625" style="86" customWidth="1"/>
    <col min="15618" max="15618" width="16.5703125" style="86" customWidth="1"/>
    <col min="15619" max="15619" width="15" style="86" customWidth="1"/>
    <col min="15620" max="15627" width="0" style="86" hidden="1" customWidth="1"/>
    <col min="15628" max="15628" width="18.5703125" style="86" customWidth="1"/>
    <col min="15629" max="15629" width="16.85546875" style="86" customWidth="1"/>
    <col min="15630" max="15872" width="10" style="86"/>
    <col min="15873" max="15873" width="49.28515625" style="86" customWidth="1"/>
    <col min="15874" max="15874" width="16.5703125" style="86" customWidth="1"/>
    <col min="15875" max="15875" width="15" style="86" customWidth="1"/>
    <col min="15876" max="15883" width="0" style="86" hidden="1" customWidth="1"/>
    <col min="15884" max="15884" width="18.5703125" style="86" customWidth="1"/>
    <col min="15885" max="15885" width="16.85546875" style="86" customWidth="1"/>
    <col min="15886" max="16128" width="10" style="86"/>
    <col min="16129" max="16129" width="49.28515625" style="86" customWidth="1"/>
    <col min="16130" max="16130" width="16.5703125" style="86" customWidth="1"/>
    <col min="16131" max="16131" width="15" style="86" customWidth="1"/>
    <col min="16132" max="16139" width="0" style="86" hidden="1" customWidth="1"/>
    <col min="16140" max="16140" width="18.5703125" style="86" customWidth="1"/>
    <col min="16141" max="16141" width="16.85546875" style="86" customWidth="1"/>
    <col min="16142" max="16384" width="10" style="86"/>
  </cols>
  <sheetData>
    <row r="1" spans="1:16" s="114" customFormat="1" ht="15.75" customHeight="1" x14ac:dyDescent="0.25">
      <c r="A1" s="143" t="s">
        <v>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6" ht="6" hidden="1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6" ht="18.600000000000001" hidden="1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6" x14ac:dyDescent="0.2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6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6" ht="15.75" x14ac:dyDescent="0.25">
      <c r="A6" s="144" t="s">
        <v>99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6" ht="14.45" customHeight="1" x14ac:dyDescent="0.2">
      <c r="A7" s="67"/>
      <c r="B7" s="67"/>
      <c r="D7" s="67"/>
      <c r="E7" s="67"/>
      <c r="F7" s="67"/>
      <c r="P7" s="91"/>
    </row>
    <row r="8" spans="1:16" ht="63.75" x14ac:dyDescent="0.2">
      <c r="A8" s="67"/>
      <c r="B8" s="63" t="s">
        <v>106</v>
      </c>
      <c r="C8" s="126" t="s">
        <v>100</v>
      </c>
      <c r="D8" s="63" t="s">
        <v>90</v>
      </c>
      <c r="E8" s="63" t="s">
        <v>91</v>
      </c>
      <c r="F8" s="63" t="s">
        <v>92</v>
      </c>
      <c r="G8" s="63" t="s">
        <v>91</v>
      </c>
      <c r="H8" s="63" t="s">
        <v>93</v>
      </c>
      <c r="I8" s="63" t="s">
        <v>94</v>
      </c>
      <c r="J8" s="63" t="s">
        <v>95</v>
      </c>
      <c r="K8" s="63" t="s">
        <v>96</v>
      </c>
      <c r="L8" s="63"/>
      <c r="P8" s="91"/>
    </row>
    <row r="9" spans="1:16" x14ac:dyDescent="0.2">
      <c r="A9" s="67"/>
      <c r="B9" s="64" t="s">
        <v>20</v>
      </c>
      <c r="C9" s="126" t="s">
        <v>20</v>
      </c>
      <c r="D9" s="64" t="s">
        <v>20</v>
      </c>
      <c r="E9" s="64" t="s">
        <v>20</v>
      </c>
      <c r="F9" s="64" t="s">
        <v>20</v>
      </c>
      <c r="G9" s="64" t="s">
        <v>20</v>
      </c>
      <c r="H9" s="92" t="s">
        <v>97</v>
      </c>
      <c r="I9" s="93" t="s">
        <v>97</v>
      </c>
      <c r="J9" s="64" t="s">
        <v>20</v>
      </c>
      <c r="K9" s="64" t="s">
        <v>20</v>
      </c>
      <c r="L9" s="64"/>
    </row>
    <row r="10" spans="1:16" x14ac:dyDescent="0.2">
      <c r="A10" s="67"/>
      <c r="B10" s="116" t="s">
        <v>98</v>
      </c>
      <c r="C10" s="142" t="s">
        <v>98</v>
      </c>
      <c r="D10" s="94"/>
      <c r="E10" s="94"/>
      <c r="F10" s="95"/>
      <c r="G10" s="94"/>
      <c r="H10" s="94"/>
      <c r="I10" s="94"/>
      <c r="J10" s="95"/>
      <c r="K10" s="95"/>
      <c r="L10" s="94"/>
    </row>
    <row r="11" spans="1:16" x14ac:dyDescent="0.2">
      <c r="A11" s="67"/>
      <c r="B11" s="116"/>
      <c r="C11" s="133"/>
      <c r="D11" s="94"/>
      <c r="E11" s="94"/>
      <c r="F11" s="95"/>
      <c r="G11" s="94"/>
      <c r="H11" s="94"/>
      <c r="I11" s="94"/>
      <c r="J11" s="95"/>
      <c r="K11" s="95"/>
      <c r="L11" s="94"/>
    </row>
    <row r="12" spans="1:16" x14ac:dyDescent="0.2">
      <c r="A12" s="67" t="s">
        <v>1</v>
      </c>
      <c r="B12" s="28">
        <v>4137</v>
      </c>
      <c r="C12" s="134">
        <v>3809</v>
      </c>
      <c r="D12" s="94">
        <v>1833</v>
      </c>
      <c r="E12" s="94">
        <v>2061</v>
      </c>
      <c r="F12" s="96">
        <v>1857</v>
      </c>
      <c r="G12" s="94">
        <v>2061</v>
      </c>
      <c r="H12" s="97">
        <v>2236</v>
      </c>
      <c r="I12" s="25">
        <v>2042</v>
      </c>
      <c r="J12" s="96">
        <v>5946</v>
      </c>
      <c r="K12" s="96">
        <v>6148</v>
      </c>
      <c r="L12" s="94"/>
    </row>
    <row r="13" spans="1:16" x14ac:dyDescent="0.2">
      <c r="A13" s="67" t="s">
        <v>86</v>
      </c>
      <c r="B13" s="28"/>
      <c r="C13" s="134">
        <v>16</v>
      </c>
      <c r="D13" s="94"/>
      <c r="E13" s="94"/>
      <c r="F13" s="96"/>
      <c r="G13" s="94"/>
      <c r="H13" s="97"/>
      <c r="I13" s="25"/>
      <c r="J13" s="96"/>
      <c r="K13" s="96"/>
      <c r="L13" s="94"/>
    </row>
    <row r="14" spans="1:16" x14ac:dyDescent="0.2">
      <c r="A14" s="67" t="s">
        <v>2</v>
      </c>
      <c r="B14" s="98">
        <v>336</v>
      </c>
      <c r="C14" s="135">
        <v>87</v>
      </c>
      <c r="D14" s="99">
        <v>73</v>
      </c>
      <c r="E14" s="99">
        <v>110</v>
      </c>
      <c r="F14" s="100">
        <v>26</v>
      </c>
      <c r="G14" s="99">
        <v>110</v>
      </c>
      <c r="H14" s="99">
        <v>17</v>
      </c>
      <c r="I14" s="24">
        <v>35</v>
      </c>
      <c r="J14" s="100">
        <v>159</v>
      </c>
      <c r="K14" s="100">
        <v>90</v>
      </c>
      <c r="L14" s="94"/>
    </row>
    <row r="15" spans="1:16" x14ac:dyDescent="0.2">
      <c r="A15" s="68" t="s">
        <v>3</v>
      </c>
      <c r="B15" s="65">
        <f t="shared" ref="B15:G15" si="0">SUM(B12:B14)</f>
        <v>4473</v>
      </c>
      <c r="C15" s="136">
        <f t="shared" si="0"/>
        <v>3912</v>
      </c>
      <c r="D15" s="101">
        <f t="shared" si="0"/>
        <v>1906</v>
      </c>
      <c r="E15" s="101">
        <f t="shared" si="0"/>
        <v>2171</v>
      </c>
      <c r="F15" s="101">
        <f t="shared" si="0"/>
        <v>1883</v>
      </c>
      <c r="G15" s="101">
        <f t="shared" si="0"/>
        <v>2171</v>
      </c>
      <c r="H15" s="27">
        <v>2253</v>
      </c>
      <c r="I15" s="65">
        <f>SUM(I12:I14)</f>
        <v>2077</v>
      </c>
      <c r="J15" s="101">
        <f>SUM(J12:J14)</f>
        <v>6105</v>
      </c>
      <c r="K15" s="101">
        <f>SUM(K12:K14)</f>
        <v>6238</v>
      </c>
      <c r="L15" s="94"/>
    </row>
    <row r="16" spans="1:16" x14ac:dyDescent="0.2">
      <c r="A16" s="68"/>
      <c r="B16" s="28"/>
      <c r="C16" s="134"/>
      <c r="D16" s="94"/>
      <c r="E16" s="94"/>
      <c r="F16" s="102"/>
      <c r="G16" s="94"/>
      <c r="H16" s="94"/>
      <c r="I16" s="103"/>
      <c r="J16" s="102"/>
      <c r="K16" s="102"/>
      <c r="L16" s="94"/>
    </row>
    <row r="17" spans="1:12" x14ac:dyDescent="0.2">
      <c r="A17" s="68" t="s">
        <v>5</v>
      </c>
      <c r="B17" s="28"/>
      <c r="C17" s="134"/>
      <c r="D17" s="94"/>
      <c r="E17" s="94"/>
      <c r="F17" s="102"/>
      <c r="G17" s="94"/>
      <c r="H17" s="94"/>
      <c r="I17" s="103"/>
      <c r="J17" s="102"/>
      <c r="K17" s="102"/>
      <c r="L17" s="94"/>
    </row>
    <row r="18" spans="1:12" x14ac:dyDescent="0.2">
      <c r="A18" s="67" t="s">
        <v>6</v>
      </c>
      <c r="B18" s="28">
        <v>342</v>
      </c>
      <c r="C18" s="134">
        <v>352</v>
      </c>
      <c r="D18" s="94">
        <v>214</v>
      </c>
      <c r="E18" s="94">
        <v>127</v>
      </c>
      <c r="F18" s="96">
        <v>164</v>
      </c>
      <c r="G18" s="94">
        <v>127</v>
      </c>
      <c r="H18" s="94">
        <v>142</v>
      </c>
      <c r="I18" s="25">
        <v>249</v>
      </c>
      <c r="J18" s="96">
        <v>494</v>
      </c>
      <c r="K18" s="96">
        <v>516</v>
      </c>
      <c r="L18" s="94"/>
    </row>
    <row r="19" spans="1:12" x14ac:dyDescent="0.2">
      <c r="A19" s="67" t="s">
        <v>7</v>
      </c>
      <c r="B19" s="28">
        <v>553</v>
      </c>
      <c r="C19" s="134">
        <v>577</v>
      </c>
      <c r="D19" s="94">
        <v>288</v>
      </c>
      <c r="E19" s="94">
        <v>263</v>
      </c>
      <c r="F19" s="96">
        <v>244</v>
      </c>
      <c r="G19" s="94">
        <v>263</v>
      </c>
      <c r="H19" s="94">
        <v>260</v>
      </c>
      <c r="I19" s="25">
        <v>288</v>
      </c>
      <c r="J19" s="96">
        <v>753</v>
      </c>
      <c r="K19" s="96">
        <v>742</v>
      </c>
      <c r="L19" s="94"/>
    </row>
    <row r="20" spans="1:12" x14ac:dyDescent="0.2">
      <c r="A20" s="67" t="s">
        <v>8</v>
      </c>
      <c r="B20" s="28">
        <v>1093</v>
      </c>
      <c r="C20" s="134">
        <v>1048</v>
      </c>
      <c r="D20" s="94">
        <v>507</v>
      </c>
      <c r="E20" s="94">
        <v>489</v>
      </c>
      <c r="F20" s="96">
        <v>478</v>
      </c>
      <c r="G20" s="94">
        <v>489</v>
      </c>
      <c r="H20" s="94">
        <v>500</v>
      </c>
      <c r="I20" s="25">
        <v>496</v>
      </c>
      <c r="J20" s="96">
        <v>1407</v>
      </c>
      <c r="K20" s="96">
        <v>1454</v>
      </c>
      <c r="L20" s="94"/>
    </row>
    <row r="21" spans="1:12" x14ac:dyDescent="0.2">
      <c r="A21" s="67" t="s">
        <v>9</v>
      </c>
      <c r="B21" s="28">
        <v>620</v>
      </c>
      <c r="C21" s="134">
        <v>621</v>
      </c>
      <c r="D21" s="94">
        <v>309</v>
      </c>
      <c r="E21" s="94">
        <v>343</v>
      </c>
      <c r="F21" s="96">
        <v>287</v>
      </c>
      <c r="G21" s="94">
        <v>343</v>
      </c>
      <c r="H21" s="94">
        <v>316</v>
      </c>
      <c r="I21" s="25">
        <v>316</v>
      </c>
      <c r="J21" s="96">
        <v>977</v>
      </c>
      <c r="K21" s="96">
        <v>946</v>
      </c>
      <c r="L21" s="94"/>
    </row>
    <row r="22" spans="1:12" x14ac:dyDescent="0.2">
      <c r="A22" s="67" t="s">
        <v>10</v>
      </c>
      <c r="B22" s="28">
        <v>217</v>
      </c>
      <c r="C22" s="134">
        <v>166</v>
      </c>
      <c r="D22" s="94">
        <v>82</v>
      </c>
      <c r="E22" s="94">
        <v>105</v>
      </c>
      <c r="F22" s="96">
        <v>91</v>
      </c>
      <c r="G22" s="94">
        <v>105</v>
      </c>
      <c r="H22" s="94">
        <v>110</v>
      </c>
      <c r="I22" s="25">
        <v>90</v>
      </c>
      <c r="J22" s="96">
        <v>293</v>
      </c>
      <c r="K22" s="96">
        <v>288</v>
      </c>
      <c r="L22" s="94"/>
    </row>
    <row r="23" spans="1:12" x14ac:dyDescent="0.2">
      <c r="A23" s="67" t="s">
        <v>11</v>
      </c>
      <c r="B23" s="98">
        <v>251</v>
      </c>
      <c r="C23" s="135">
        <v>263</v>
      </c>
      <c r="D23" s="99">
        <v>174</v>
      </c>
      <c r="E23" s="99">
        <v>128</v>
      </c>
      <c r="F23" s="100">
        <v>140</v>
      </c>
      <c r="G23" s="99">
        <v>128</v>
      </c>
      <c r="H23" s="99">
        <v>130</v>
      </c>
      <c r="I23" s="24">
        <v>165</v>
      </c>
      <c r="J23" s="100">
        <v>416</v>
      </c>
      <c r="K23" s="100">
        <v>413</v>
      </c>
      <c r="L23" s="94"/>
    </row>
    <row r="24" spans="1:12" x14ac:dyDescent="0.2">
      <c r="A24" s="68" t="s">
        <v>12</v>
      </c>
      <c r="B24" s="65">
        <f t="shared" ref="B24:G24" si="1">SUM(B18:B23)</f>
        <v>3076</v>
      </c>
      <c r="C24" s="136">
        <f t="shared" ref="C24" si="2">SUM(C18:C23)</f>
        <v>3027</v>
      </c>
      <c r="D24" s="101">
        <f t="shared" si="1"/>
        <v>1574</v>
      </c>
      <c r="E24" s="101">
        <f t="shared" si="1"/>
        <v>1455</v>
      </c>
      <c r="F24" s="101">
        <f t="shared" si="1"/>
        <v>1404</v>
      </c>
      <c r="G24" s="101">
        <f t="shared" si="1"/>
        <v>1455</v>
      </c>
      <c r="H24" s="27">
        <v>1458</v>
      </c>
      <c r="I24" s="104">
        <f>SUM(I18:I23)</f>
        <v>1604</v>
      </c>
      <c r="J24" s="101">
        <f>SUM(J18:J23)</f>
        <v>4340</v>
      </c>
      <c r="K24" s="101">
        <f>SUM(K18:K23)</f>
        <v>4359</v>
      </c>
      <c r="L24" s="94"/>
    </row>
    <row r="25" spans="1:12" x14ac:dyDescent="0.2">
      <c r="A25" s="67"/>
      <c r="B25" s="28"/>
      <c r="C25" s="134"/>
      <c r="D25" s="94"/>
      <c r="E25" s="94"/>
      <c r="F25" s="96"/>
      <c r="G25" s="94"/>
      <c r="H25" s="94"/>
      <c r="I25" s="105"/>
      <c r="J25" s="96"/>
      <c r="K25" s="96"/>
      <c r="L25" s="94"/>
    </row>
    <row r="26" spans="1:12" x14ac:dyDescent="0.2">
      <c r="A26" s="68" t="s">
        <v>4</v>
      </c>
      <c r="B26" s="28"/>
      <c r="C26" s="134"/>
      <c r="D26" s="94"/>
      <c r="E26" s="94"/>
      <c r="F26" s="96"/>
      <c r="G26" s="94"/>
      <c r="H26" s="94"/>
      <c r="I26" s="105"/>
      <c r="J26" s="96"/>
      <c r="K26" s="96"/>
      <c r="L26" s="94"/>
    </row>
    <row r="27" spans="1:12" x14ac:dyDescent="0.2">
      <c r="A27" s="67" t="s">
        <v>53</v>
      </c>
      <c r="B27" s="28">
        <v>8</v>
      </c>
      <c r="C27" s="134">
        <v>9</v>
      </c>
      <c r="D27" s="94">
        <v>12</v>
      </c>
      <c r="E27" s="94">
        <v>3</v>
      </c>
      <c r="F27" s="96">
        <v>8</v>
      </c>
      <c r="G27" s="94">
        <v>3</v>
      </c>
      <c r="H27" s="94">
        <v>4</v>
      </c>
      <c r="I27" s="25">
        <v>12</v>
      </c>
      <c r="J27" s="96">
        <v>13</v>
      </c>
      <c r="K27" s="96">
        <v>37</v>
      </c>
      <c r="L27" s="94"/>
    </row>
    <row r="28" spans="1:12" x14ac:dyDescent="0.2">
      <c r="A28" s="67" t="s">
        <v>52</v>
      </c>
      <c r="B28" s="25">
        <v>5</v>
      </c>
      <c r="C28" s="137">
        <v>8</v>
      </c>
      <c r="D28" s="96">
        <v>14</v>
      </c>
      <c r="E28" s="96">
        <v>7</v>
      </c>
      <c r="F28" s="96">
        <v>63</v>
      </c>
      <c r="G28" s="96">
        <v>7</v>
      </c>
      <c r="H28" s="96">
        <v>-32</v>
      </c>
      <c r="I28" s="25">
        <v>-17</v>
      </c>
      <c r="J28" s="96">
        <v>41</v>
      </c>
      <c r="K28" s="96">
        <v>-116</v>
      </c>
      <c r="L28" s="94"/>
    </row>
    <row r="29" spans="1:12" x14ac:dyDescent="0.2">
      <c r="A29" s="67" t="s">
        <v>51</v>
      </c>
      <c r="B29" s="25">
        <v>-18</v>
      </c>
      <c r="C29" s="2">
        <v>-1</v>
      </c>
      <c r="D29" s="96">
        <v>-1</v>
      </c>
      <c r="E29" s="96">
        <v>-1</v>
      </c>
      <c r="F29" s="96">
        <v>-1</v>
      </c>
      <c r="G29" s="96">
        <v>-1</v>
      </c>
      <c r="H29" s="100">
        <v>-1</v>
      </c>
      <c r="I29" s="24">
        <v>-1</v>
      </c>
      <c r="J29" s="96">
        <v>-2</v>
      </c>
      <c r="K29" s="96">
        <v>-4</v>
      </c>
      <c r="L29" s="94"/>
    </row>
    <row r="30" spans="1:12" x14ac:dyDescent="0.2">
      <c r="A30" s="68" t="s">
        <v>50</v>
      </c>
      <c r="B30" s="66">
        <f t="shared" ref="B30:G30" si="3">SUM(B27:B29)</f>
        <v>-5</v>
      </c>
      <c r="C30" s="138">
        <f t="shared" ref="C30" si="4">SUM(C27:C29)</f>
        <v>16</v>
      </c>
      <c r="D30" s="106">
        <f t="shared" si="3"/>
        <v>25</v>
      </c>
      <c r="E30" s="106">
        <f t="shared" si="3"/>
        <v>9</v>
      </c>
      <c r="F30" s="107">
        <f t="shared" si="3"/>
        <v>70</v>
      </c>
      <c r="G30" s="106">
        <f t="shared" si="3"/>
        <v>9</v>
      </c>
      <c r="H30" s="107">
        <v>-29</v>
      </c>
      <c r="I30" s="66">
        <f>SUM(I27:I29)</f>
        <v>-6</v>
      </c>
      <c r="J30" s="106">
        <f>SUM(J27:J29)</f>
        <v>52</v>
      </c>
      <c r="K30" s="106">
        <f>SUM(K27:K29)</f>
        <v>-83</v>
      </c>
      <c r="L30" s="94"/>
    </row>
    <row r="31" spans="1:12" x14ac:dyDescent="0.2">
      <c r="A31" s="68"/>
      <c r="B31" s="28"/>
      <c r="C31" s="134"/>
      <c r="D31" s="94"/>
      <c r="E31" s="94"/>
      <c r="F31" s="96"/>
      <c r="G31" s="94"/>
      <c r="H31" s="94"/>
      <c r="I31" s="105"/>
      <c r="J31" s="108"/>
      <c r="K31" s="108"/>
      <c r="L31" s="94"/>
    </row>
    <row r="32" spans="1:12" ht="13.15" customHeight="1" x14ac:dyDescent="0.2">
      <c r="A32" s="67"/>
      <c r="B32" s="26"/>
      <c r="C32" s="139"/>
      <c r="D32" s="86"/>
      <c r="E32" s="86"/>
      <c r="F32" s="96"/>
      <c r="I32" s="105"/>
      <c r="J32" s="108"/>
      <c r="K32" s="108"/>
    </row>
    <row r="33" spans="1:11" x14ac:dyDescent="0.2">
      <c r="A33" s="68" t="s">
        <v>13</v>
      </c>
      <c r="B33" s="23">
        <f t="shared" ref="B33:G33" si="5">B15-B24+B30</f>
        <v>1392</v>
      </c>
      <c r="C33" s="140">
        <f t="shared" ref="C33" si="6">C15-C24+C30</f>
        <v>901</v>
      </c>
      <c r="D33" s="79">
        <f t="shared" si="5"/>
        <v>357</v>
      </c>
      <c r="E33" s="79">
        <f t="shared" si="5"/>
        <v>725</v>
      </c>
      <c r="F33" s="79">
        <f t="shared" si="5"/>
        <v>549</v>
      </c>
      <c r="G33" s="79">
        <f t="shared" si="5"/>
        <v>725</v>
      </c>
      <c r="H33" s="109">
        <v>766</v>
      </c>
      <c r="I33" s="23">
        <f>I15-I24+I30</f>
        <v>467</v>
      </c>
      <c r="J33" s="79">
        <f>J15-J24+J30</f>
        <v>1817</v>
      </c>
      <c r="K33" s="79">
        <f>K15-K24+K30</f>
        <v>1796</v>
      </c>
    </row>
    <row r="34" spans="1:11" ht="15" customHeight="1" x14ac:dyDescent="0.2">
      <c r="A34" s="68" t="s">
        <v>14</v>
      </c>
      <c r="B34" s="66">
        <v>139</v>
      </c>
      <c r="C34" s="138">
        <v>90</v>
      </c>
      <c r="D34" s="106">
        <v>36</v>
      </c>
      <c r="E34" s="106">
        <v>73</v>
      </c>
      <c r="F34" s="107">
        <v>55</v>
      </c>
      <c r="G34" s="106">
        <v>73</v>
      </c>
      <c r="H34" s="110">
        <v>77</v>
      </c>
      <c r="I34" s="111">
        <v>47</v>
      </c>
      <c r="J34" s="106">
        <v>182</v>
      </c>
      <c r="K34" s="106">
        <v>180</v>
      </c>
    </row>
    <row r="35" spans="1:11" ht="15" thickBot="1" x14ac:dyDescent="0.25">
      <c r="A35" s="68" t="s">
        <v>15</v>
      </c>
      <c r="B35" s="21">
        <f t="shared" ref="B35:G35" si="7">B33-B34</f>
        <v>1253</v>
      </c>
      <c r="C35" s="141">
        <f t="shared" ref="C35" si="8">C33-C34</f>
        <v>811</v>
      </c>
      <c r="D35" s="5">
        <f t="shared" si="7"/>
        <v>321</v>
      </c>
      <c r="E35" s="5">
        <f t="shared" si="7"/>
        <v>652</v>
      </c>
      <c r="F35" s="5">
        <f t="shared" si="7"/>
        <v>494</v>
      </c>
      <c r="G35" s="5">
        <f t="shared" si="7"/>
        <v>652</v>
      </c>
      <c r="H35" s="29">
        <v>689</v>
      </c>
      <c r="I35" s="22">
        <f>I33-I34</f>
        <v>420</v>
      </c>
      <c r="J35" s="5">
        <f>J33-J34</f>
        <v>1635</v>
      </c>
      <c r="K35" s="5">
        <f>K33-K34</f>
        <v>1616</v>
      </c>
    </row>
    <row r="36" spans="1:11" ht="15" thickTop="1" x14ac:dyDescent="0.2"/>
    <row r="37" spans="1:11" s="94" customFormat="1" x14ac:dyDescent="0.2">
      <c r="A37" s="112"/>
      <c r="B37" s="112"/>
      <c r="C37" s="137"/>
      <c r="D37" s="112"/>
      <c r="E37" s="112"/>
      <c r="F37" s="112"/>
    </row>
    <row r="40" spans="1:11" x14ac:dyDescent="0.2">
      <c r="A40" s="34" t="s">
        <v>16</v>
      </c>
      <c r="B40" s="34"/>
      <c r="C40" s="139"/>
      <c r="D40" s="34"/>
      <c r="E40" s="34"/>
      <c r="F40" s="34"/>
    </row>
    <row r="41" spans="1:11" x14ac:dyDescent="0.2">
      <c r="A41" s="34" t="s">
        <v>17</v>
      </c>
      <c r="B41" s="34"/>
      <c r="C41" s="139"/>
      <c r="D41" s="34"/>
      <c r="E41" s="34"/>
      <c r="F41" s="34"/>
    </row>
    <row r="42" spans="1:11" x14ac:dyDescent="0.2">
      <c r="A42" s="34"/>
      <c r="B42" s="34"/>
      <c r="C42" s="139"/>
      <c r="D42" s="34"/>
      <c r="E42" s="34"/>
      <c r="F42" s="34"/>
    </row>
    <row r="43" spans="1:11" x14ac:dyDescent="0.2">
      <c r="A43" s="34"/>
      <c r="B43" s="34"/>
      <c r="C43" s="139"/>
      <c r="D43" s="34"/>
      <c r="E43" s="34"/>
      <c r="F43" s="34"/>
    </row>
    <row r="44" spans="1:11" x14ac:dyDescent="0.2">
      <c r="A44" s="34" t="s">
        <v>18</v>
      </c>
      <c r="B44" s="34"/>
      <c r="C44" s="139"/>
      <c r="D44" s="34"/>
      <c r="E44" s="34"/>
      <c r="F44" s="34"/>
    </row>
    <row r="45" spans="1:11" x14ac:dyDescent="0.2">
      <c r="A45" s="34" t="s">
        <v>19</v>
      </c>
      <c r="B45" s="34"/>
      <c r="C45" s="139"/>
      <c r="D45" s="34"/>
      <c r="E45" s="34"/>
      <c r="F45" s="34"/>
    </row>
    <row r="46" spans="1:11" x14ac:dyDescent="0.2">
      <c r="A46" s="34"/>
      <c r="B46" s="34"/>
      <c r="C46" s="139"/>
      <c r="D46" s="34"/>
      <c r="E46" s="34"/>
      <c r="F46" s="34"/>
    </row>
    <row r="47" spans="1:11" x14ac:dyDescent="0.2">
      <c r="A47" s="17" t="s">
        <v>101</v>
      </c>
      <c r="B47" s="34"/>
      <c r="C47" s="139"/>
      <c r="D47" s="34"/>
      <c r="E47" s="34"/>
      <c r="F47" s="34"/>
    </row>
  </sheetData>
  <mergeCells count="3">
    <mergeCell ref="A1:L3"/>
    <mergeCell ref="A4:L5"/>
    <mergeCell ref="A6:L6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workbookViewId="0">
      <selection activeCell="K15" sqref="K15"/>
    </sheetView>
  </sheetViews>
  <sheetFormatPr defaultColWidth="10" defaultRowHeight="14.25" x14ac:dyDescent="0.2"/>
  <cols>
    <col min="1" max="1" width="37.28515625" style="35" customWidth="1"/>
    <col min="2" max="2" width="1.28515625" style="35" customWidth="1"/>
    <col min="3" max="3" width="17.42578125" style="35" customWidth="1"/>
    <col min="4" max="4" width="16.140625" style="35" customWidth="1"/>
    <col min="5" max="6" width="13.140625" style="35" hidden="1" customWidth="1"/>
    <col min="7" max="8" width="10" style="35"/>
    <col min="9" max="9" width="9" style="35" customWidth="1"/>
    <col min="10" max="10" width="4.85546875" style="35" customWidth="1"/>
    <col min="11" max="11" width="9.5703125" style="35" customWidth="1"/>
    <col min="12" max="255" width="10" style="35"/>
    <col min="256" max="256" width="37.28515625" style="35" customWidth="1"/>
    <col min="257" max="257" width="3.28515625" style="35" customWidth="1"/>
    <col min="258" max="258" width="17.42578125" style="35" customWidth="1"/>
    <col min="259" max="259" width="16.140625" style="35" customWidth="1"/>
    <col min="260" max="261" width="0" style="35" hidden="1" customWidth="1"/>
    <col min="262" max="511" width="10" style="35"/>
    <col min="512" max="512" width="37.28515625" style="35" customWidth="1"/>
    <col min="513" max="513" width="3.28515625" style="35" customWidth="1"/>
    <col min="514" max="514" width="17.42578125" style="35" customWidth="1"/>
    <col min="515" max="515" width="16.140625" style="35" customWidth="1"/>
    <col min="516" max="517" width="0" style="35" hidden="1" customWidth="1"/>
    <col min="518" max="767" width="10" style="35"/>
    <col min="768" max="768" width="37.28515625" style="35" customWidth="1"/>
    <col min="769" max="769" width="3.28515625" style="35" customWidth="1"/>
    <col min="770" max="770" width="17.42578125" style="35" customWidth="1"/>
    <col min="771" max="771" width="16.140625" style="35" customWidth="1"/>
    <col min="772" max="773" width="0" style="35" hidden="1" customWidth="1"/>
    <col min="774" max="1023" width="10" style="35"/>
    <col min="1024" max="1024" width="37.28515625" style="35" customWidth="1"/>
    <col min="1025" max="1025" width="3.28515625" style="35" customWidth="1"/>
    <col min="1026" max="1026" width="17.42578125" style="35" customWidth="1"/>
    <col min="1027" max="1027" width="16.140625" style="35" customWidth="1"/>
    <col min="1028" max="1029" width="0" style="35" hidden="1" customWidth="1"/>
    <col min="1030" max="1279" width="10" style="35"/>
    <col min="1280" max="1280" width="37.28515625" style="35" customWidth="1"/>
    <col min="1281" max="1281" width="3.28515625" style="35" customWidth="1"/>
    <col min="1282" max="1282" width="17.42578125" style="35" customWidth="1"/>
    <col min="1283" max="1283" width="16.140625" style="35" customWidth="1"/>
    <col min="1284" max="1285" width="0" style="35" hidden="1" customWidth="1"/>
    <col min="1286" max="1535" width="10" style="35"/>
    <col min="1536" max="1536" width="37.28515625" style="35" customWidth="1"/>
    <col min="1537" max="1537" width="3.28515625" style="35" customWidth="1"/>
    <col min="1538" max="1538" width="17.42578125" style="35" customWidth="1"/>
    <col min="1539" max="1539" width="16.140625" style="35" customWidth="1"/>
    <col min="1540" max="1541" width="0" style="35" hidden="1" customWidth="1"/>
    <col min="1542" max="1791" width="10" style="35"/>
    <col min="1792" max="1792" width="37.28515625" style="35" customWidth="1"/>
    <col min="1793" max="1793" width="3.28515625" style="35" customWidth="1"/>
    <col min="1794" max="1794" width="17.42578125" style="35" customWidth="1"/>
    <col min="1795" max="1795" width="16.140625" style="35" customWidth="1"/>
    <col min="1796" max="1797" width="0" style="35" hidden="1" customWidth="1"/>
    <col min="1798" max="2047" width="10" style="35"/>
    <col min="2048" max="2048" width="37.28515625" style="35" customWidth="1"/>
    <col min="2049" max="2049" width="3.28515625" style="35" customWidth="1"/>
    <col min="2050" max="2050" width="17.42578125" style="35" customWidth="1"/>
    <col min="2051" max="2051" width="16.140625" style="35" customWidth="1"/>
    <col min="2052" max="2053" width="0" style="35" hidden="1" customWidth="1"/>
    <col min="2054" max="2303" width="10" style="35"/>
    <col min="2304" max="2304" width="37.28515625" style="35" customWidth="1"/>
    <col min="2305" max="2305" width="3.28515625" style="35" customWidth="1"/>
    <col min="2306" max="2306" width="17.42578125" style="35" customWidth="1"/>
    <col min="2307" max="2307" width="16.140625" style="35" customWidth="1"/>
    <col min="2308" max="2309" width="0" style="35" hidden="1" customWidth="1"/>
    <col min="2310" max="2559" width="10" style="35"/>
    <col min="2560" max="2560" width="37.28515625" style="35" customWidth="1"/>
    <col min="2561" max="2561" width="3.28515625" style="35" customWidth="1"/>
    <col min="2562" max="2562" width="17.42578125" style="35" customWidth="1"/>
    <col min="2563" max="2563" width="16.140625" style="35" customWidth="1"/>
    <col min="2564" max="2565" width="0" style="35" hidden="1" customWidth="1"/>
    <col min="2566" max="2815" width="10" style="35"/>
    <col min="2816" max="2816" width="37.28515625" style="35" customWidth="1"/>
    <col min="2817" max="2817" width="3.28515625" style="35" customWidth="1"/>
    <col min="2818" max="2818" width="17.42578125" style="35" customWidth="1"/>
    <col min="2819" max="2819" width="16.140625" style="35" customWidth="1"/>
    <col min="2820" max="2821" width="0" style="35" hidden="1" customWidth="1"/>
    <col min="2822" max="3071" width="10" style="35"/>
    <col min="3072" max="3072" width="37.28515625" style="35" customWidth="1"/>
    <col min="3073" max="3073" width="3.28515625" style="35" customWidth="1"/>
    <col min="3074" max="3074" width="17.42578125" style="35" customWidth="1"/>
    <col min="3075" max="3075" width="16.140625" style="35" customWidth="1"/>
    <col min="3076" max="3077" width="0" style="35" hidden="1" customWidth="1"/>
    <col min="3078" max="3327" width="10" style="35"/>
    <col min="3328" max="3328" width="37.28515625" style="35" customWidth="1"/>
    <col min="3329" max="3329" width="3.28515625" style="35" customWidth="1"/>
    <col min="3330" max="3330" width="17.42578125" style="35" customWidth="1"/>
    <col min="3331" max="3331" width="16.140625" style="35" customWidth="1"/>
    <col min="3332" max="3333" width="0" style="35" hidden="1" customWidth="1"/>
    <col min="3334" max="3583" width="10" style="35"/>
    <col min="3584" max="3584" width="37.28515625" style="35" customWidth="1"/>
    <col min="3585" max="3585" width="3.28515625" style="35" customWidth="1"/>
    <col min="3586" max="3586" width="17.42578125" style="35" customWidth="1"/>
    <col min="3587" max="3587" width="16.140625" style="35" customWidth="1"/>
    <col min="3588" max="3589" width="0" style="35" hidden="1" customWidth="1"/>
    <col min="3590" max="3839" width="10" style="35"/>
    <col min="3840" max="3840" width="37.28515625" style="35" customWidth="1"/>
    <col min="3841" max="3841" width="3.28515625" style="35" customWidth="1"/>
    <col min="3842" max="3842" width="17.42578125" style="35" customWidth="1"/>
    <col min="3843" max="3843" width="16.140625" style="35" customWidth="1"/>
    <col min="3844" max="3845" width="0" style="35" hidden="1" customWidth="1"/>
    <col min="3846" max="4095" width="10" style="35"/>
    <col min="4096" max="4096" width="37.28515625" style="35" customWidth="1"/>
    <col min="4097" max="4097" width="3.28515625" style="35" customWidth="1"/>
    <col min="4098" max="4098" width="17.42578125" style="35" customWidth="1"/>
    <col min="4099" max="4099" width="16.140625" style="35" customWidth="1"/>
    <col min="4100" max="4101" width="0" style="35" hidden="1" customWidth="1"/>
    <col min="4102" max="4351" width="10" style="35"/>
    <col min="4352" max="4352" width="37.28515625" style="35" customWidth="1"/>
    <col min="4353" max="4353" width="3.28515625" style="35" customWidth="1"/>
    <col min="4354" max="4354" width="17.42578125" style="35" customWidth="1"/>
    <col min="4355" max="4355" width="16.140625" style="35" customWidth="1"/>
    <col min="4356" max="4357" width="0" style="35" hidden="1" customWidth="1"/>
    <col min="4358" max="4607" width="10" style="35"/>
    <col min="4608" max="4608" width="37.28515625" style="35" customWidth="1"/>
    <col min="4609" max="4609" width="3.28515625" style="35" customWidth="1"/>
    <col min="4610" max="4610" width="17.42578125" style="35" customWidth="1"/>
    <col min="4611" max="4611" width="16.140625" style="35" customWidth="1"/>
    <col min="4612" max="4613" width="0" style="35" hidden="1" customWidth="1"/>
    <col min="4614" max="4863" width="10" style="35"/>
    <col min="4864" max="4864" width="37.28515625" style="35" customWidth="1"/>
    <col min="4865" max="4865" width="3.28515625" style="35" customWidth="1"/>
    <col min="4866" max="4866" width="17.42578125" style="35" customWidth="1"/>
    <col min="4867" max="4867" width="16.140625" style="35" customWidth="1"/>
    <col min="4868" max="4869" width="0" style="35" hidden="1" customWidth="1"/>
    <col min="4870" max="5119" width="10" style="35"/>
    <col min="5120" max="5120" width="37.28515625" style="35" customWidth="1"/>
    <col min="5121" max="5121" width="3.28515625" style="35" customWidth="1"/>
    <col min="5122" max="5122" width="17.42578125" style="35" customWidth="1"/>
    <col min="5123" max="5123" width="16.140625" style="35" customWidth="1"/>
    <col min="5124" max="5125" width="0" style="35" hidden="1" customWidth="1"/>
    <col min="5126" max="5375" width="10" style="35"/>
    <col min="5376" max="5376" width="37.28515625" style="35" customWidth="1"/>
    <col min="5377" max="5377" width="3.28515625" style="35" customWidth="1"/>
    <col min="5378" max="5378" width="17.42578125" style="35" customWidth="1"/>
    <col min="5379" max="5379" width="16.140625" style="35" customWidth="1"/>
    <col min="5380" max="5381" width="0" style="35" hidden="1" customWidth="1"/>
    <col min="5382" max="5631" width="10" style="35"/>
    <col min="5632" max="5632" width="37.28515625" style="35" customWidth="1"/>
    <col min="5633" max="5633" width="3.28515625" style="35" customWidth="1"/>
    <col min="5634" max="5634" width="17.42578125" style="35" customWidth="1"/>
    <col min="5635" max="5635" width="16.140625" style="35" customWidth="1"/>
    <col min="5636" max="5637" width="0" style="35" hidden="1" customWidth="1"/>
    <col min="5638" max="5887" width="10" style="35"/>
    <col min="5888" max="5888" width="37.28515625" style="35" customWidth="1"/>
    <col min="5889" max="5889" width="3.28515625" style="35" customWidth="1"/>
    <col min="5890" max="5890" width="17.42578125" style="35" customWidth="1"/>
    <col min="5891" max="5891" width="16.140625" style="35" customWidth="1"/>
    <col min="5892" max="5893" width="0" style="35" hidden="1" customWidth="1"/>
    <col min="5894" max="6143" width="10" style="35"/>
    <col min="6144" max="6144" width="37.28515625" style="35" customWidth="1"/>
    <col min="6145" max="6145" width="3.28515625" style="35" customWidth="1"/>
    <col min="6146" max="6146" width="17.42578125" style="35" customWidth="1"/>
    <col min="6147" max="6147" width="16.140625" style="35" customWidth="1"/>
    <col min="6148" max="6149" width="0" style="35" hidden="1" customWidth="1"/>
    <col min="6150" max="6399" width="10" style="35"/>
    <col min="6400" max="6400" width="37.28515625" style="35" customWidth="1"/>
    <col min="6401" max="6401" width="3.28515625" style="35" customWidth="1"/>
    <col min="6402" max="6402" width="17.42578125" style="35" customWidth="1"/>
    <col min="6403" max="6403" width="16.140625" style="35" customWidth="1"/>
    <col min="6404" max="6405" width="0" style="35" hidden="1" customWidth="1"/>
    <col min="6406" max="6655" width="10" style="35"/>
    <col min="6656" max="6656" width="37.28515625" style="35" customWidth="1"/>
    <col min="6657" max="6657" width="3.28515625" style="35" customWidth="1"/>
    <col min="6658" max="6658" width="17.42578125" style="35" customWidth="1"/>
    <col min="6659" max="6659" width="16.140625" style="35" customWidth="1"/>
    <col min="6660" max="6661" width="0" style="35" hidden="1" customWidth="1"/>
    <col min="6662" max="6911" width="10" style="35"/>
    <col min="6912" max="6912" width="37.28515625" style="35" customWidth="1"/>
    <col min="6913" max="6913" width="3.28515625" style="35" customWidth="1"/>
    <col min="6914" max="6914" width="17.42578125" style="35" customWidth="1"/>
    <col min="6915" max="6915" width="16.140625" style="35" customWidth="1"/>
    <col min="6916" max="6917" width="0" style="35" hidden="1" customWidth="1"/>
    <col min="6918" max="7167" width="10" style="35"/>
    <col min="7168" max="7168" width="37.28515625" style="35" customWidth="1"/>
    <col min="7169" max="7169" width="3.28515625" style="35" customWidth="1"/>
    <col min="7170" max="7170" width="17.42578125" style="35" customWidth="1"/>
    <col min="7171" max="7171" width="16.140625" style="35" customWidth="1"/>
    <col min="7172" max="7173" width="0" style="35" hidden="1" customWidth="1"/>
    <col min="7174" max="7423" width="10" style="35"/>
    <col min="7424" max="7424" width="37.28515625" style="35" customWidth="1"/>
    <col min="7425" max="7425" width="3.28515625" style="35" customWidth="1"/>
    <col min="7426" max="7426" width="17.42578125" style="35" customWidth="1"/>
    <col min="7427" max="7427" width="16.140625" style="35" customWidth="1"/>
    <col min="7428" max="7429" width="0" style="35" hidden="1" customWidth="1"/>
    <col min="7430" max="7679" width="10" style="35"/>
    <col min="7680" max="7680" width="37.28515625" style="35" customWidth="1"/>
    <col min="7681" max="7681" width="3.28515625" style="35" customWidth="1"/>
    <col min="7682" max="7682" width="17.42578125" style="35" customWidth="1"/>
    <col min="7683" max="7683" width="16.140625" style="35" customWidth="1"/>
    <col min="7684" max="7685" width="0" style="35" hidden="1" customWidth="1"/>
    <col min="7686" max="7935" width="10" style="35"/>
    <col min="7936" max="7936" width="37.28515625" style="35" customWidth="1"/>
    <col min="7937" max="7937" width="3.28515625" style="35" customWidth="1"/>
    <col min="7938" max="7938" width="17.42578125" style="35" customWidth="1"/>
    <col min="7939" max="7939" width="16.140625" style="35" customWidth="1"/>
    <col min="7940" max="7941" width="0" style="35" hidden="1" customWidth="1"/>
    <col min="7942" max="8191" width="10" style="35"/>
    <col min="8192" max="8192" width="37.28515625" style="35" customWidth="1"/>
    <col min="8193" max="8193" width="3.28515625" style="35" customWidth="1"/>
    <col min="8194" max="8194" width="17.42578125" style="35" customWidth="1"/>
    <col min="8195" max="8195" width="16.140625" style="35" customWidth="1"/>
    <col min="8196" max="8197" width="0" style="35" hidden="1" customWidth="1"/>
    <col min="8198" max="8447" width="10" style="35"/>
    <col min="8448" max="8448" width="37.28515625" style="35" customWidth="1"/>
    <col min="8449" max="8449" width="3.28515625" style="35" customWidth="1"/>
    <col min="8450" max="8450" width="17.42578125" style="35" customWidth="1"/>
    <col min="8451" max="8451" width="16.140625" style="35" customWidth="1"/>
    <col min="8452" max="8453" width="0" style="35" hidden="1" customWidth="1"/>
    <col min="8454" max="8703" width="10" style="35"/>
    <col min="8704" max="8704" width="37.28515625" style="35" customWidth="1"/>
    <col min="8705" max="8705" width="3.28515625" style="35" customWidth="1"/>
    <col min="8706" max="8706" width="17.42578125" style="35" customWidth="1"/>
    <col min="8707" max="8707" width="16.140625" style="35" customWidth="1"/>
    <col min="8708" max="8709" width="0" style="35" hidden="1" customWidth="1"/>
    <col min="8710" max="8959" width="10" style="35"/>
    <col min="8960" max="8960" width="37.28515625" style="35" customWidth="1"/>
    <col min="8961" max="8961" width="3.28515625" style="35" customWidth="1"/>
    <col min="8962" max="8962" width="17.42578125" style="35" customWidth="1"/>
    <col min="8963" max="8963" width="16.140625" style="35" customWidth="1"/>
    <col min="8964" max="8965" width="0" style="35" hidden="1" customWidth="1"/>
    <col min="8966" max="9215" width="10" style="35"/>
    <col min="9216" max="9216" width="37.28515625" style="35" customWidth="1"/>
    <col min="9217" max="9217" width="3.28515625" style="35" customWidth="1"/>
    <col min="9218" max="9218" width="17.42578125" style="35" customWidth="1"/>
    <col min="9219" max="9219" width="16.140625" style="35" customWidth="1"/>
    <col min="9220" max="9221" width="0" style="35" hidden="1" customWidth="1"/>
    <col min="9222" max="9471" width="10" style="35"/>
    <col min="9472" max="9472" width="37.28515625" style="35" customWidth="1"/>
    <col min="9473" max="9473" width="3.28515625" style="35" customWidth="1"/>
    <col min="9474" max="9474" width="17.42578125" style="35" customWidth="1"/>
    <col min="9475" max="9475" width="16.140625" style="35" customWidth="1"/>
    <col min="9476" max="9477" width="0" style="35" hidden="1" customWidth="1"/>
    <col min="9478" max="9727" width="10" style="35"/>
    <col min="9728" max="9728" width="37.28515625" style="35" customWidth="1"/>
    <col min="9729" max="9729" width="3.28515625" style="35" customWidth="1"/>
    <col min="9730" max="9730" width="17.42578125" style="35" customWidth="1"/>
    <col min="9731" max="9731" width="16.140625" style="35" customWidth="1"/>
    <col min="9732" max="9733" width="0" style="35" hidden="1" customWidth="1"/>
    <col min="9734" max="9983" width="10" style="35"/>
    <col min="9984" max="9984" width="37.28515625" style="35" customWidth="1"/>
    <col min="9985" max="9985" width="3.28515625" style="35" customWidth="1"/>
    <col min="9986" max="9986" width="17.42578125" style="35" customWidth="1"/>
    <col min="9987" max="9987" width="16.140625" style="35" customWidth="1"/>
    <col min="9988" max="9989" width="0" style="35" hidden="1" customWidth="1"/>
    <col min="9990" max="10239" width="10" style="35"/>
    <col min="10240" max="10240" width="37.28515625" style="35" customWidth="1"/>
    <col min="10241" max="10241" width="3.28515625" style="35" customWidth="1"/>
    <col min="10242" max="10242" width="17.42578125" style="35" customWidth="1"/>
    <col min="10243" max="10243" width="16.140625" style="35" customWidth="1"/>
    <col min="10244" max="10245" width="0" style="35" hidden="1" customWidth="1"/>
    <col min="10246" max="10495" width="10" style="35"/>
    <col min="10496" max="10496" width="37.28515625" style="35" customWidth="1"/>
    <col min="10497" max="10497" width="3.28515625" style="35" customWidth="1"/>
    <col min="10498" max="10498" width="17.42578125" style="35" customWidth="1"/>
    <col min="10499" max="10499" width="16.140625" style="35" customWidth="1"/>
    <col min="10500" max="10501" width="0" style="35" hidden="1" customWidth="1"/>
    <col min="10502" max="10751" width="10" style="35"/>
    <col min="10752" max="10752" width="37.28515625" style="35" customWidth="1"/>
    <col min="10753" max="10753" width="3.28515625" style="35" customWidth="1"/>
    <col min="10754" max="10754" width="17.42578125" style="35" customWidth="1"/>
    <col min="10755" max="10755" width="16.140625" style="35" customWidth="1"/>
    <col min="10756" max="10757" width="0" style="35" hidden="1" customWidth="1"/>
    <col min="10758" max="11007" width="10" style="35"/>
    <col min="11008" max="11008" width="37.28515625" style="35" customWidth="1"/>
    <col min="11009" max="11009" width="3.28515625" style="35" customWidth="1"/>
    <col min="11010" max="11010" width="17.42578125" style="35" customWidth="1"/>
    <col min="11011" max="11011" width="16.140625" style="35" customWidth="1"/>
    <col min="11012" max="11013" width="0" style="35" hidden="1" customWidth="1"/>
    <col min="11014" max="11263" width="10" style="35"/>
    <col min="11264" max="11264" width="37.28515625" style="35" customWidth="1"/>
    <col min="11265" max="11265" width="3.28515625" style="35" customWidth="1"/>
    <col min="11266" max="11266" width="17.42578125" style="35" customWidth="1"/>
    <col min="11267" max="11267" width="16.140625" style="35" customWidth="1"/>
    <col min="11268" max="11269" width="0" style="35" hidden="1" customWidth="1"/>
    <col min="11270" max="11519" width="10" style="35"/>
    <col min="11520" max="11520" width="37.28515625" style="35" customWidth="1"/>
    <col min="11521" max="11521" width="3.28515625" style="35" customWidth="1"/>
    <col min="11522" max="11522" width="17.42578125" style="35" customWidth="1"/>
    <col min="11523" max="11523" width="16.140625" style="35" customWidth="1"/>
    <col min="11524" max="11525" width="0" style="35" hidden="1" customWidth="1"/>
    <col min="11526" max="11775" width="10" style="35"/>
    <col min="11776" max="11776" width="37.28515625" style="35" customWidth="1"/>
    <col min="11777" max="11777" width="3.28515625" style="35" customWidth="1"/>
    <col min="11778" max="11778" width="17.42578125" style="35" customWidth="1"/>
    <col min="11779" max="11779" width="16.140625" style="35" customWidth="1"/>
    <col min="11780" max="11781" width="0" style="35" hidden="1" customWidth="1"/>
    <col min="11782" max="12031" width="10" style="35"/>
    <col min="12032" max="12032" width="37.28515625" style="35" customWidth="1"/>
    <col min="12033" max="12033" width="3.28515625" style="35" customWidth="1"/>
    <col min="12034" max="12034" width="17.42578125" style="35" customWidth="1"/>
    <col min="12035" max="12035" width="16.140625" style="35" customWidth="1"/>
    <col min="12036" max="12037" width="0" style="35" hidden="1" customWidth="1"/>
    <col min="12038" max="12287" width="10" style="35"/>
    <col min="12288" max="12288" width="37.28515625" style="35" customWidth="1"/>
    <col min="12289" max="12289" width="3.28515625" style="35" customWidth="1"/>
    <col min="12290" max="12290" width="17.42578125" style="35" customWidth="1"/>
    <col min="12291" max="12291" width="16.140625" style="35" customWidth="1"/>
    <col min="12292" max="12293" width="0" style="35" hidden="1" customWidth="1"/>
    <col min="12294" max="12543" width="10" style="35"/>
    <col min="12544" max="12544" width="37.28515625" style="35" customWidth="1"/>
    <col min="12545" max="12545" width="3.28515625" style="35" customWidth="1"/>
    <col min="12546" max="12546" width="17.42578125" style="35" customWidth="1"/>
    <col min="12547" max="12547" width="16.140625" style="35" customWidth="1"/>
    <col min="12548" max="12549" width="0" style="35" hidden="1" customWidth="1"/>
    <col min="12550" max="12799" width="10" style="35"/>
    <col min="12800" max="12800" width="37.28515625" style="35" customWidth="1"/>
    <col min="12801" max="12801" width="3.28515625" style="35" customWidth="1"/>
    <col min="12802" max="12802" width="17.42578125" style="35" customWidth="1"/>
    <col min="12803" max="12803" width="16.140625" style="35" customWidth="1"/>
    <col min="12804" max="12805" width="0" style="35" hidden="1" customWidth="1"/>
    <col min="12806" max="13055" width="10" style="35"/>
    <col min="13056" max="13056" width="37.28515625" style="35" customWidth="1"/>
    <col min="13057" max="13057" width="3.28515625" style="35" customWidth="1"/>
    <col min="13058" max="13058" width="17.42578125" style="35" customWidth="1"/>
    <col min="13059" max="13059" width="16.140625" style="35" customWidth="1"/>
    <col min="13060" max="13061" width="0" style="35" hidden="1" customWidth="1"/>
    <col min="13062" max="13311" width="10" style="35"/>
    <col min="13312" max="13312" width="37.28515625" style="35" customWidth="1"/>
    <col min="13313" max="13313" width="3.28515625" style="35" customWidth="1"/>
    <col min="13314" max="13314" width="17.42578125" style="35" customWidth="1"/>
    <col min="13315" max="13315" width="16.140625" style="35" customWidth="1"/>
    <col min="13316" max="13317" width="0" style="35" hidden="1" customWidth="1"/>
    <col min="13318" max="13567" width="10" style="35"/>
    <col min="13568" max="13568" width="37.28515625" style="35" customWidth="1"/>
    <col min="13569" max="13569" width="3.28515625" style="35" customWidth="1"/>
    <col min="13570" max="13570" width="17.42578125" style="35" customWidth="1"/>
    <col min="13571" max="13571" width="16.140625" style="35" customWidth="1"/>
    <col min="13572" max="13573" width="0" style="35" hidden="1" customWidth="1"/>
    <col min="13574" max="13823" width="10" style="35"/>
    <col min="13824" max="13824" width="37.28515625" style="35" customWidth="1"/>
    <col min="13825" max="13825" width="3.28515625" style="35" customWidth="1"/>
    <col min="13826" max="13826" width="17.42578125" style="35" customWidth="1"/>
    <col min="13827" max="13827" width="16.140625" style="35" customWidth="1"/>
    <col min="13828" max="13829" width="0" style="35" hidden="1" customWidth="1"/>
    <col min="13830" max="14079" width="10" style="35"/>
    <col min="14080" max="14080" width="37.28515625" style="35" customWidth="1"/>
    <col min="14081" max="14081" width="3.28515625" style="35" customWidth="1"/>
    <col min="14082" max="14082" width="17.42578125" style="35" customWidth="1"/>
    <col min="14083" max="14083" width="16.140625" style="35" customWidth="1"/>
    <col min="14084" max="14085" width="0" style="35" hidden="1" customWidth="1"/>
    <col min="14086" max="14335" width="10" style="35"/>
    <col min="14336" max="14336" width="37.28515625" style="35" customWidth="1"/>
    <col min="14337" max="14337" width="3.28515625" style="35" customWidth="1"/>
    <col min="14338" max="14338" width="17.42578125" style="35" customWidth="1"/>
    <col min="14339" max="14339" width="16.140625" style="35" customWidth="1"/>
    <col min="14340" max="14341" width="0" style="35" hidden="1" customWidth="1"/>
    <col min="14342" max="14591" width="10" style="35"/>
    <col min="14592" max="14592" width="37.28515625" style="35" customWidth="1"/>
    <col min="14593" max="14593" width="3.28515625" style="35" customWidth="1"/>
    <col min="14594" max="14594" width="17.42578125" style="35" customWidth="1"/>
    <col min="14595" max="14595" width="16.140625" style="35" customWidth="1"/>
    <col min="14596" max="14597" width="0" style="35" hidden="1" customWidth="1"/>
    <col min="14598" max="14847" width="10" style="35"/>
    <col min="14848" max="14848" width="37.28515625" style="35" customWidth="1"/>
    <col min="14849" max="14849" width="3.28515625" style="35" customWidth="1"/>
    <col min="14850" max="14850" width="17.42578125" style="35" customWidth="1"/>
    <col min="14851" max="14851" width="16.140625" style="35" customWidth="1"/>
    <col min="14852" max="14853" width="0" style="35" hidden="1" customWidth="1"/>
    <col min="14854" max="15103" width="10" style="35"/>
    <col min="15104" max="15104" width="37.28515625" style="35" customWidth="1"/>
    <col min="15105" max="15105" width="3.28515625" style="35" customWidth="1"/>
    <col min="15106" max="15106" width="17.42578125" style="35" customWidth="1"/>
    <col min="15107" max="15107" width="16.140625" style="35" customWidth="1"/>
    <col min="15108" max="15109" width="0" style="35" hidden="1" customWidth="1"/>
    <col min="15110" max="15359" width="10" style="35"/>
    <col min="15360" max="15360" width="37.28515625" style="35" customWidth="1"/>
    <col min="15361" max="15361" width="3.28515625" style="35" customWidth="1"/>
    <col min="15362" max="15362" width="17.42578125" style="35" customWidth="1"/>
    <col min="15363" max="15363" width="16.140625" style="35" customWidth="1"/>
    <col min="15364" max="15365" width="0" style="35" hidden="1" customWidth="1"/>
    <col min="15366" max="15615" width="10" style="35"/>
    <col min="15616" max="15616" width="37.28515625" style="35" customWidth="1"/>
    <col min="15617" max="15617" width="3.28515625" style="35" customWidth="1"/>
    <col min="15618" max="15618" width="17.42578125" style="35" customWidth="1"/>
    <col min="15619" max="15619" width="16.140625" style="35" customWidth="1"/>
    <col min="15620" max="15621" width="0" style="35" hidden="1" customWidth="1"/>
    <col min="15622" max="15871" width="10" style="35"/>
    <col min="15872" max="15872" width="37.28515625" style="35" customWidth="1"/>
    <col min="15873" max="15873" width="3.28515625" style="35" customWidth="1"/>
    <col min="15874" max="15874" width="17.42578125" style="35" customWidth="1"/>
    <col min="15875" max="15875" width="16.140625" style="35" customWidth="1"/>
    <col min="15876" max="15877" width="0" style="35" hidden="1" customWidth="1"/>
    <col min="15878" max="16127" width="10" style="35"/>
    <col min="16128" max="16128" width="37.28515625" style="35" customWidth="1"/>
    <col min="16129" max="16129" width="3.28515625" style="35" customWidth="1"/>
    <col min="16130" max="16130" width="17.42578125" style="35" customWidth="1"/>
    <col min="16131" max="16131" width="16.140625" style="35" customWidth="1"/>
    <col min="16132" max="16133" width="0" style="35" hidden="1" customWidth="1"/>
    <col min="16134" max="16384" width="10" style="35"/>
  </cols>
  <sheetData>
    <row r="1" spans="1:8" s="121" customFormat="1" ht="13.9" customHeight="1" x14ac:dyDescent="0.25">
      <c r="A1" s="143" t="s">
        <v>54</v>
      </c>
      <c r="B1" s="143"/>
      <c r="C1" s="143"/>
      <c r="D1" s="143"/>
      <c r="E1" s="120"/>
      <c r="F1" s="120"/>
      <c r="G1" s="120"/>
      <c r="H1" s="120"/>
    </row>
    <row r="2" spans="1:8" s="121" customFormat="1" ht="13.9" customHeight="1" x14ac:dyDescent="0.25">
      <c r="A2" s="119"/>
      <c r="B2" s="119"/>
      <c r="C2" s="119"/>
      <c r="D2" s="119"/>
      <c r="E2" s="120"/>
      <c r="F2" s="120"/>
      <c r="G2" s="120"/>
      <c r="H2" s="120"/>
    </row>
    <row r="3" spans="1:8" ht="13.9" customHeight="1" x14ac:dyDescent="0.2">
      <c r="A3" s="36"/>
      <c r="B3" s="36"/>
      <c r="C3" s="36"/>
      <c r="D3" s="36"/>
      <c r="E3" s="34"/>
      <c r="F3" s="34"/>
      <c r="G3" s="34"/>
      <c r="H3" s="34"/>
    </row>
    <row r="4" spans="1:8" ht="15.75" x14ac:dyDescent="0.25">
      <c r="A4" s="145" t="s">
        <v>84</v>
      </c>
      <c r="B4" s="145"/>
      <c r="C4" s="145"/>
      <c r="D4" s="145"/>
      <c r="E4" s="37"/>
      <c r="F4" s="37"/>
    </row>
    <row r="5" spans="1:8" x14ac:dyDescent="0.2">
      <c r="A5" s="146" t="s">
        <v>85</v>
      </c>
      <c r="B5" s="146"/>
      <c r="C5" s="146"/>
      <c r="D5" s="146"/>
      <c r="E5" s="37"/>
      <c r="F5" s="37"/>
    </row>
    <row r="7" spans="1:8" x14ac:dyDescent="0.2">
      <c r="C7" s="117">
        <v>44012</v>
      </c>
      <c r="D7" s="117">
        <v>43830</v>
      </c>
      <c r="E7" s="117">
        <v>43646</v>
      </c>
      <c r="F7" s="117">
        <v>43373</v>
      </c>
    </row>
    <row r="8" spans="1:8" x14ac:dyDescent="0.2">
      <c r="C8" s="118" t="s">
        <v>20</v>
      </c>
      <c r="D8" s="118" t="s">
        <v>20</v>
      </c>
      <c r="E8" s="118" t="s">
        <v>20</v>
      </c>
      <c r="F8" s="118" t="s">
        <v>20</v>
      </c>
    </row>
    <row r="9" spans="1:8" x14ac:dyDescent="0.2">
      <c r="C9" s="116" t="s">
        <v>98</v>
      </c>
      <c r="D9" s="116" t="s">
        <v>102</v>
      </c>
      <c r="E9" s="116" t="s">
        <v>98</v>
      </c>
      <c r="F9" s="116" t="s">
        <v>98</v>
      </c>
    </row>
    <row r="10" spans="1:8" x14ac:dyDescent="0.2">
      <c r="A10" s="35" t="s">
        <v>83</v>
      </c>
    </row>
    <row r="11" spans="1:8" ht="15" x14ac:dyDescent="0.25">
      <c r="A11" s="35" t="s">
        <v>82</v>
      </c>
      <c r="C11" s="38">
        <v>6599</v>
      </c>
      <c r="D11" s="40">
        <v>6595</v>
      </c>
      <c r="E11" s="38">
        <v>6737</v>
      </c>
      <c r="F11" s="41">
        <v>6673</v>
      </c>
    </row>
    <row r="12" spans="1:8" ht="15" x14ac:dyDescent="0.25">
      <c r="A12" s="35" t="s">
        <v>81</v>
      </c>
      <c r="C12" s="43">
        <v>50455</v>
      </c>
      <c r="D12" s="42">
        <v>51102</v>
      </c>
      <c r="E12" s="43">
        <v>53586</v>
      </c>
      <c r="F12" s="44">
        <v>52800</v>
      </c>
    </row>
    <row r="13" spans="1:8" x14ac:dyDescent="0.2">
      <c r="A13" s="62" t="s">
        <v>80</v>
      </c>
      <c r="C13" s="57">
        <f>SUM(C11:C12)</f>
        <v>57054</v>
      </c>
      <c r="D13" s="57">
        <f>SUM(D11:D12)</f>
        <v>57697</v>
      </c>
      <c r="E13" s="46">
        <v>60323</v>
      </c>
      <c r="F13" s="47">
        <f>SUM(F11:F12)</f>
        <v>59473</v>
      </c>
    </row>
    <row r="14" spans="1:8" ht="15" x14ac:dyDescent="0.25">
      <c r="D14" s="49"/>
      <c r="F14" s="50"/>
    </row>
    <row r="15" spans="1:8" ht="15" x14ac:dyDescent="0.25">
      <c r="A15" s="35" t="s">
        <v>79</v>
      </c>
      <c r="D15" s="49"/>
      <c r="F15" s="50"/>
    </row>
    <row r="16" spans="1:8" ht="15" x14ac:dyDescent="0.25">
      <c r="A16" s="35" t="s">
        <v>78</v>
      </c>
      <c r="C16" s="35">
        <v>49</v>
      </c>
      <c r="D16" s="40">
        <v>44</v>
      </c>
      <c r="E16" s="35">
        <v>47</v>
      </c>
      <c r="F16" s="50">
        <v>41</v>
      </c>
    </row>
    <row r="17" spans="1:6" ht="15" x14ac:dyDescent="0.25">
      <c r="A17" s="35" t="s">
        <v>77</v>
      </c>
      <c r="C17" s="38">
        <v>1661</v>
      </c>
      <c r="D17" s="40">
        <v>1468</v>
      </c>
      <c r="E17" s="38">
        <v>1766</v>
      </c>
      <c r="F17" s="41">
        <v>1700</v>
      </c>
    </row>
    <row r="18" spans="1:6" ht="15" x14ac:dyDescent="0.25">
      <c r="A18" s="35" t="s">
        <v>76</v>
      </c>
      <c r="C18" s="38">
        <v>28298</v>
      </c>
      <c r="D18" s="40">
        <v>28465</v>
      </c>
      <c r="E18" s="38">
        <v>21883</v>
      </c>
      <c r="F18" s="41">
        <v>22904</v>
      </c>
    </row>
    <row r="19" spans="1:6" ht="15" x14ac:dyDescent="0.25">
      <c r="A19" s="35" t="s">
        <v>75</v>
      </c>
      <c r="C19" s="51">
        <v>151</v>
      </c>
      <c r="D19" s="42">
        <v>31</v>
      </c>
      <c r="E19" s="51">
        <v>80</v>
      </c>
      <c r="F19" s="50">
        <v>147</v>
      </c>
    </row>
    <row r="20" spans="1:6" x14ac:dyDescent="0.2">
      <c r="A20" s="52" t="s">
        <v>74</v>
      </c>
      <c r="C20" s="122">
        <f t="shared" ref="C20:D20" si="0">SUM(C16:C19)</f>
        <v>30159</v>
      </c>
      <c r="D20" s="122">
        <f t="shared" si="0"/>
        <v>30008</v>
      </c>
      <c r="E20" s="53">
        <v>23776</v>
      </c>
      <c r="F20" s="52">
        <f>SUM(F16:F19)</f>
        <v>24792</v>
      </c>
    </row>
    <row r="21" spans="1:6" ht="15" thickBot="1" x14ac:dyDescent="0.25">
      <c r="A21" s="54" t="s">
        <v>73</v>
      </c>
      <c r="C21" s="123">
        <f t="shared" ref="C21:D21" si="1">C13+C20</f>
        <v>87213</v>
      </c>
      <c r="D21" s="123">
        <f t="shared" si="1"/>
        <v>87705</v>
      </c>
      <c r="E21" s="55">
        <v>84099</v>
      </c>
      <c r="F21" s="54">
        <f>F13+F20</f>
        <v>84265</v>
      </c>
    </row>
    <row r="22" spans="1:6" ht="15.75" thickTop="1" x14ac:dyDescent="0.25">
      <c r="D22" s="49"/>
      <c r="F22" s="50"/>
    </row>
    <row r="23" spans="1:6" ht="15" x14ac:dyDescent="0.25">
      <c r="A23" s="35" t="s">
        <v>72</v>
      </c>
      <c r="D23" s="40"/>
      <c r="F23" s="50"/>
    </row>
    <row r="24" spans="1:6" ht="15" x14ac:dyDescent="0.25">
      <c r="A24" s="35" t="s">
        <v>71</v>
      </c>
      <c r="C24" s="38">
        <v>72065</v>
      </c>
      <c r="D24" s="40">
        <v>72065</v>
      </c>
      <c r="E24" s="38">
        <v>72065</v>
      </c>
      <c r="F24" s="41">
        <v>72065</v>
      </c>
    </row>
    <row r="25" spans="1:6" ht="15" x14ac:dyDescent="0.25">
      <c r="A25" s="35" t="s">
        <v>70</v>
      </c>
      <c r="C25" s="38">
        <v>11662</v>
      </c>
      <c r="D25" s="40">
        <v>10138</v>
      </c>
      <c r="E25" s="38">
        <v>8103</v>
      </c>
      <c r="F25" s="41">
        <v>9122</v>
      </c>
    </row>
    <row r="26" spans="1:6" ht="15" x14ac:dyDescent="0.25">
      <c r="A26" s="35" t="s">
        <v>69</v>
      </c>
      <c r="C26" s="43">
        <v>1253</v>
      </c>
      <c r="D26" s="40">
        <v>3087</v>
      </c>
      <c r="E26" s="43">
        <v>1617</v>
      </c>
      <c r="F26" s="41">
        <v>1044</v>
      </c>
    </row>
    <row r="27" spans="1:6" x14ac:dyDescent="0.2">
      <c r="A27" s="56" t="s">
        <v>68</v>
      </c>
      <c r="C27" s="124">
        <f t="shared" ref="C27:D27" si="2">SUM(C24:C26)</f>
        <v>84980</v>
      </c>
      <c r="D27" s="124">
        <f t="shared" si="2"/>
        <v>85290</v>
      </c>
      <c r="E27" s="57">
        <v>81785</v>
      </c>
      <c r="F27" s="56">
        <f>SUM(F24:F26)</f>
        <v>82231</v>
      </c>
    </row>
    <row r="28" spans="1:6" ht="15" x14ac:dyDescent="0.25">
      <c r="A28" s="39"/>
      <c r="C28" s="38"/>
      <c r="D28" s="49"/>
      <c r="F28" s="50"/>
    </row>
    <row r="29" spans="1:6" ht="15" x14ac:dyDescent="0.25">
      <c r="A29" s="48" t="s">
        <v>67</v>
      </c>
      <c r="D29" s="49"/>
      <c r="F29" s="50"/>
    </row>
    <row r="30" spans="1:6" ht="15" x14ac:dyDescent="0.25">
      <c r="A30" s="39" t="s">
        <v>66</v>
      </c>
      <c r="C30" s="125">
        <v>1129</v>
      </c>
      <c r="D30" s="40">
        <v>1129</v>
      </c>
      <c r="E30" s="38">
        <v>1026</v>
      </c>
      <c r="F30" s="41">
        <v>1042</v>
      </c>
    </row>
    <row r="31" spans="1:6" ht="15" x14ac:dyDescent="0.25">
      <c r="A31" s="48" t="s">
        <v>65</v>
      </c>
      <c r="C31" s="35">
        <v>514</v>
      </c>
      <c r="D31" s="40">
        <v>513</v>
      </c>
      <c r="E31" s="35">
        <v>370</v>
      </c>
      <c r="F31" s="50">
        <v>246</v>
      </c>
    </row>
    <row r="32" spans="1:6" ht="15" x14ac:dyDescent="0.25">
      <c r="A32" s="48" t="s">
        <v>64</v>
      </c>
      <c r="C32" s="51">
        <v>62</v>
      </c>
      <c r="D32" s="42">
        <v>63</v>
      </c>
      <c r="E32" s="51">
        <v>397</v>
      </c>
      <c r="F32" s="50">
        <v>398</v>
      </c>
    </row>
    <row r="33" spans="1:6" x14ac:dyDescent="0.2">
      <c r="A33" s="56" t="s">
        <v>63</v>
      </c>
      <c r="C33" s="122">
        <f t="shared" ref="C33:D33" si="3">SUM(C30:C32)</f>
        <v>1705</v>
      </c>
      <c r="D33" s="122">
        <f t="shared" si="3"/>
        <v>1705</v>
      </c>
      <c r="E33" s="57">
        <v>1793</v>
      </c>
      <c r="F33" s="56">
        <f>SUM(F30:F32)</f>
        <v>1686</v>
      </c>
    </row>
    <row r="34" spans="1:6" ht="15" x14ac:dyDescent="0.25">
      <c r="A34" s="48"/>
      <c r="D34" s="40"/>
      <c r="F34" s="50"/>
    </row>
    <row r="35" spans="1:6" x14ac:dyDescent="0.2">
      <c r="A35" s="58" t="s">
        <v>62</v>
      </c>
      <c r="C35" s="51">
        <v>528</v>
      </c>
      <c r="D35" s="45">
        <v>710</v>
      </c>
      <c r="E35" s="59">
        <v>521</v>
      </c>
      <c r="F35" s="58">
        <v>348</v>
      </c>
    </row>
    <row r="36" spans="1:6" x14ac:dyDescent="0.2">
      <c r="A36" s="56" t="s">
        <v>61</v>
      </c>
      <c r="C36" s="122">
        <f t="shared" ref="C36:D36" si="4">C33+C35</f>
        <v>2233</v>
      </c>
      <c r="D36" s="122">
        <f t="shared" si="4"/>
        <v>2415</v>
      </c>
      <c r="E36" s="60">
        <v>2314</v>
      </c>
      <c r="F36" s="56">
        <f>F33+F35</f>
        <v>2034</v>
      </c>
    </row>
    <row r="37" spans="1:6" ht="15" thickBot="1" x14ac:dyDescent="0.25">
      <c r="A37" s="54" t="s">
        <v>60</v>
      </c>
      <c r="C37" s="123">
        <f>C36+C27</f>
        <v>87213</v>
      </c>
      <c r="D37" s="123">
        <f>D36+D27</f>
        <v>87705</v>
      </c>
      <c r="E37" s="61">
        <v>84099</v>
      </c>
      <c r="F37" s="54">
        <f>F27+F36</f>
        <v>84265</v>
      </c>
    </row>
    <row r="38" spans="1:6" ht="15" thickTop="1" x14ac:dyDescent="0.2"/>
    <row r="41" spans="1:6" x14ac:dyDescent="0.2">
      <c r="A41" s="35" t="s">
        <v>59</v>
      </c>
    </row>
    <row r="42" spans="1:6" x14ac:dyDescent="0.2">
      <c r="A42" s="35" t="s">
        <v>58</v>
      </c>
    </row>
    <row r="46" spans="1:6" x14ac:dyDescent="0.2">
      <c r="A46" s="35" t="s">
        <v>57</v>
      </c>
      <c r="E46" s="35" t="s">
        <v>56</v>
      </c>
    </row>
    <row r="47" spans="1:6" x14ac:dyDescent="0.2">
      <c r="A47" s="35" t="s">
        <v>55</v>
      </c>
    </row>
    <row r="50" spans="1:1" x14ac:dyDescent="0.2">
      <c r="A50" s="17" t="s">
        <v>101</v>
      </c>
    </row>
  </sheetData>
  <mergeCells count="3">
    <mergeCell ref="A1:D1"/>
    <mergeCell ref="A4:D4"/>
    <mergeCell ref="A5:D5"/>
  </mergeCells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>
      <selection activeCell="G18" sqref="G18"/>
    </sheetView>
  </sheetViews>
  <sheetFormatPr defaultRowHeight="14.25" x14ac:dyDescent="0.25"/>
  <cols>
    <col min="1" max="1" width="53.5703125" style="1" customWidth="1"/>
    <col min="2" max="2" width="16" style="1" customWidth="1"/>
    <col min="3" max="3" width="15.42578125" style="1" customWidth="1"/>
    <col min="4" max="4" width="10" style="1" bestFit="1" customWidth="1"/>
    <col min="5" max="5" width="12.42578125" style="1" bestFit="1" customWidth="1"/>
    <col min="6" max="16384" width="9.140625" style="1"/>
  </cols>
  <sheetData>
    <row r="1" spans="1:7" s="131" customFormat="1" ht="14.25" customHeight="1" x14ac:dyDescent="0.25"/>
    <row r="2" spans="1:7" s="131" customFormat="1" ht="15.75" x14ac:dyDescent="0.25">
      <c r="A2" s="147" t="s">
        <v>30</v>
      </c>
      <c r="B2" s="147"/>
      <c r="C2" s="147"/>
    </row>
    <row r="3" spans="1:7" s="131" customFormat="1" ht="15.75" x14ac:dyDescent="0.25">
      <c r="A3" s="148" t="s">
        <v>99</v>
      </c>
      <c r="B3" s="148"/>
      <c r="C3" s="148"/>
    </row>
    <row r="4" spans="1:7" ht="21" customHeight="1" x14ac:dyDescent="0.25">
      <c r="A4" s="15"/>
      <c r="B4" s="15"/>
      <c r="C4" s="15"/>
    </row>
    <row r="5" spans="1:7" customFormat="1" ht="38.25" x14ac:dyDescent="0.25">
      <c r="B5" s="63" t="s">
        <v>106</v>
      </c>
      <c r="C5" s="63" t="s">
        <v>100</v>
      </c>
      <c r="D5" s="63"/>
      <c r="E5" s="63"/>
      <c r="F5" s="63"/>
      <c r="G5" s="63"/>
    </row>
    <row r="6" spans="1:7" customFormat="1" ht="15" x14ac:dyDescent="0.25">
      <c r="B6" s="64" t="s">
        <v>20</v>
      </c>
      <c r="C6" s="64" t="s">
        <v>20</v>
      </c>
      <c r="D6" s="64"/>
      <c r="E6" s="64"/>
      <c r="F6" s="115"/>
      <c r="G6" s="64"/>
    </row>
    <row r="7" spans="1:7" customFormat="1" ht="15" x14ac:dyDescent="0.25">
      <c r="B7" s="116" t="s">
        <v>98</v>
      </c>
      <c r="C7" s="116" t="s">
        <v>98</v>
      </c>
      <c r="D7" s="116"/>
      <c r="E7" s="116"/>
      <c r="F7" s="116"/>
      <c r="G7" s="116"/>
    </row>
    <row r="8" spans="1:7" s="8" customFormat="1" ht="18" customHeight="1" x14ac:dyDescent="0.25"/>
    <row r="9" spans="1:7" s="8" customFormat="1" x14ac:dyDescent="0.25">
      <c r="A9" s="30" t="s">
        <v>31</v>
      </c>
      <c r="B9" s="11">
        <v>28465</v>
      </c>
      <c r="C9" s="11">
        <v>24548</v>
      </c>
    </row>
    <row r="10" spans="1:7" s="8" customFormat="1" ht="12" customHeight="1" x14ac:dyDescent="0.25">
      <c r="B10" s="9"/>
      <c r="C10" s="9"/>
    </row>
    <row r="11" spans="1:7" x14ac:dyDescent="0.25">
      <c r="A11" s="4" t="s">
        <v>32</v>
      </c>
      <c r="B11" s="3"/>
      <c r="C11" s="3"/>
    </row>
    <row r="12" spans="1:7" x14ac:dyDescent="0.25">
      <c r="A12" s="8" t="s">
        <v>33</v>
      </c>
      <c r="B12" s="2">
        <v>4924</v>
      </c>
      <c r="C12" s="2">
        <v>4820</v>
      </c>
    </row>
    <row r="13" spans="1:7" x14ac:dyDescent="0.25">
      <c r="A13" s="8" t="s">
        <v>34</v>
      </c>
      <c r="B13" s="10">
        <f>-2100+65</f>
        <v>-2035</v>
      </c>
      <c r="C13" s="10">
        <f>-2096+69</f>
        <v>-2027</v>
      </c>
    </row>
    <row r="14" spans="1:7" x14ac:dyDescent="0.25">
      <c r="A14" s="8" t="s">
        <v>35</v>
      </c>
      <c r="B14" s="10">
        <v>-1036</v>
      </c>
      <c r="C14" s="10">
        <f>-1030</f>
        <v>-1030</v>
      </c>
    </row>
    <row r="15" spans="1:7" x14ac:dyDescent="0.25">
      <c r="A15" s="8" t="s">
        <v>36</v>
      </c>
      <c r="B15" s="10">
        <v>-412</v>
      </c>
      <c r="C15" s="10">
        <f>-337-99-2-6</f>
        <v>-444</v>
      </c>
    </row>
    <row r="16" spans="1:7" x14ac:dyDescent="0.25">
      <c r="A16" s="18" t="s">
        <v>37</v>
      </c>
      <c r="B16" s="33">
        <v>1</v>
      </c>
      <c r="C16" s="33">
        <v>1</v>
      </c>
    </row>
    <row r="17" spans="1:3" ht="17.25" customHeight="1" x14ac:dyDescent="0.25">
      <c r="A17" s="30" t="s">
        <v>38</v>
      </c>
      <c r="B17" s="11">
        <f>SUM(B12:B16)</f>
        <v>1442</v>
      </c>
      <c r="C17" s="11">
        <f>SUM(C12:C16)</f>
        <v>1320</v>
      </c>
    </row>
    <row r="18" spans="1:3" x14ac:dyDescent="0.25">
      <c r="B18" s="2"/>
      <c r="C18" s="2"/>
    </row>
    <row r="19" spans="1:3" x14ac:dyDescent="0.25">
      <c r="A19" s="16" t="s">
        <v>39</v>
      </c>
      <c r="B19" s="7"/>
      <c r="C19" s="7"/>
    </row>
    <row r="20" spans="1:3" x14ac:dyDescent="0.25">
      <c r="A20" s="1" t="s">
        <v>40</v>
      </c>
      <c r="B20" s="2">
        <v>-65</v>
      </c>
      <c r="C20" s="2">
        <v>-69</v>
      </c>
    </row>
    <row r="21" spans="1:3" x14ac:dyDescent="0.25">
      <c r="A21" s="18" t="s">
        <v>41</v>
      </c>
      <c r="B21" s="32"/>
      <c r="C21" s="32"/>
    </row>
    <row r="22" spans="1:3" x14ac:dyDescent="0.25">
      <c r="A22" s="30" t="s">
        <v>42</v>
      </c>
      <c r="B22" s="11">
        <f>SUM(B20:B21)</f>
        <v>-65</v>
      </c>
      <c r="C22" s="11">
        <f>SUM(C20:C21)</f>
        <v>-69</v>
      </c>
    </row>
    <row r="23" spans="1:3" x14ac:dyDescent="0.25">
      <c r="B23" s="2"/>
      <c r="C23" s="2"/>
    </row>
    <row r="24" spans="1:3" x14ac:dyDescent="0.25">
      <c r="A24" s="4" t="s">
        <v>43</v>
      </c>
      <c r="B24" s="3"/>
      <c r="C24" s="3"/>
    </row>
    <row r="25" spans="1:3" x14ac:dyDescent="0.25">
      <c r="A25" s="18" t="s">
        <v>44</v>
      </c>
      <c r="B25" s="32">
        <v>-1543</v>
      </c>
      <c r="C25" s="32">
        <v>-1023</v>
      </c>
    </row>
    <row r="26" spans="1:3" x14ac:dyDescent="0.25">
      <c r="A26" s="18" t="s">
        <v>45</v>
      </c>
      <c r="B26" s="32">
        <v>-6</v>
      </c>
      <c r="C26" s="32">
        <f>12-1</f>
        <v>11</v>
      </c>
    </row>
    <row r="27" spans="1:3" x14ac:dyDescent="0.25">
      <c r="A27" s="30" t="s">
        <v>46</v>
      </c>
      <c r="B27" s="11">
        <f>+B25+B26</f>
        <v>-1549</v>
      </c>
      <c r="C27" s="11">
        <f>+C25+C26</f>
        <v>-1012</v>
      </c>
    </row>
    <row r="28" spans="1:3" ht="12.75" customHeight="1" x14ac:dyDescent="0.25">
      <c r="A28" s="4"/>
      <c r="B28" s="3"/>
      <c r="C28" s="3"/>
    </row>
    <row r="29" spans="1:3" x14ac:dyDescent="0.25">
      <c r="A29" s="30" t="s">
        <v>47</v>
      </c>
      <c r="B29" s="11">
        <f>+B27+B22+B17</f>
        <v>-172</v>
      </c>
      <c r="C29" s="11">
        <f>+C27+C22+C17</f>
        <v>239</v>
      </c>
    </row>
    <row r="30" spans="1:3" ht="12" customHeight="1" x14ac:dyDescent="0.25">
      <c r="A30" s="4"/>
      <c r="B30" s="12"/>
      <c r="C30" s="12"/>
    </row>
    <row r="31" spans="1:3" s="19" customFormat="1" ht="13.5" customHeight="1" x14ac:dyDescent="0.25">
      <c r="A31" s="30" t="s">
        <v>48</v>
      </c>
      <c r="B31" s="11">
        <f>49-44</f>
        <v>5</v>
      </c>
      <c r="C31" s="11">
        <f>39-31</f>
        <v>8</v>
      </c>
    </row>
    <row r="32" spans="1:3" ht="12" customHeight="1" x14ac:dyDescent="0.25">
      <c r="A32" s="4"/>
      <c r="B32" s="13"/>
      <c r="C32" s="13"/>
    </row>
    <row r="33" spans="1:3" ht="15" customHeight="1" thickBot="1" x14ac:dyDescent="0.3">
      <c r="A33" s="31" t="s">
        <v>49</v>
      </c>
      <c r="B33" s="14">
        <f>+B29+B9+B31</f>
        <v>28298</v>
      </c>
      <c r="C33" s="14">
        <f>+C29+C9+C31</f>
        <v>24795</v>
      </c>
    </row>
    <row r="34" spans="1:3" ht="15" thickTop="1" x14ac:dyDescent="0.25"/>
    <row r="37" spans="1:3" x14ac:dyDescent="0.25">
      <c r="A37" s="1" t="s">
        <v>16</v>
      </c>
    </row>
    <row r="38" spans="1:3" x14ac:dyDescent="0.25">
      <c r="A38" s="1" t="s">
        <v>17</v>
      </c>
    </row>
    <row r="42" spans="1:3" x14ac:dyDescent="0.25">
      <c r="A42" s="1" t="s">
        <v>18</v>
      </c>
    </row>
    <row r="43" spans="1:3" x14ac:dyDescent="0.25">
      <c r="A43" s="1" t="s">
        <v>19</v>
      </c>
    </row>
    <row r="47" spans="1:3" x14ac:dyDescent="0.2">
      <c r="A47" s="17" t="s">
        <v>101</v>
      </c>
      <c r="B47" s="17"/>
      <c r="C47" s="17"/>
    </row>
  </sheetData>
  <mergeCells count="2">
    <mergeCell ref="A2:C2"/>
    <mergeCell ref="A3:C3"/>
  </mergeCells>
  <printOptions verticalCentered="1"/>
  <pageMargins left="0.70866141732283472" right="0.23622047244094491" top="0.78740157480314965" bottom="0.78740157480314965" header="0.51181102362204722" footer="0.51181102362204722"/>
  <pageSetup paperSize="9" orientation="portrait" r:id="rId1"/>
  <headerFooter alignWithMargins="0">
    <oddHeader>&amp;C&amp;"+,Bold"&amp;13АГЕНЦИЯ ДИПЛОМАТИЧЕСКИ ИМОТИ В СТРАНАТА ЕООД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8325-A80A-47E7-9FD8-613483293EBF}">
  <dimension ref="A1:F40"/>
  <sheetViews>
    <sheetView workbookViewId="0">
      <selection activeCell="P18" sqref="P18"/>
    </sheetView>
  </sheetViews>
  <sheetFormatPr defaultRowHeight="14.25" x14ac:dyDescent="0.2"/>
  <cols>
    <col min="1" max="1" width="41.140625" style="86" customWidth="1"/>
    <col min="2" max="2" width="11.5703125" style="86" customWidth="1"/>
    <col min="3" max="3" width="11.28515625" style="86" customWidth="1"/>
    <col min="4" max="4" width="12.140625" style="86" customWidth="1"/>
    <col min="5" max="5" width="12.85546875" style="86" customWidth="1"/>
    <col min="6" max="6" width="14" style="86" customWidth="1"/>
    <col min="7" max="256" width="9.140625" style="86"/>
    <col min="257" max="257" width="38.85546875" style="86" customWidth="1"/>
    <col min="258" max="258" width="13.42578125" style="86" customWidth="1"/>
    <col min="259" max="259" width="13" style="86" customWidth="1"/>
    <col min="260" max="260" width="12.140625" style="86" customWidth="1"/>
    <col min="261" max="261" width="12.85546875" style="86" customWidth="1"/>
    <col min="262" max="512" width="9.140625" style="86"/>
    <col min="513" max="513" width="38.85546875" style="86" customWidth="1"/>
    <col min="514" max="514" width="13.42578125" style="86" customWidth="1"/>
    <col min="515" max="515" width="13" style="86" customWidth="1"/>
    <col min="516" max="516" width="12.140625" style="86" customWidth="1"/>
    <col min="517" max="517" width="12.85546875" style="86" customWidth="1"/>
    <col min="518" max="768" width="9.140625" style="86"/>
    <col min="769" max="769" width="38.85546875" style="86" customWidth="1"/>
    <col min="770" max="770" width="13.42578125" style="86" customWidth="1"/>
    <col min="771" max="771" width="13" style="86" customWidth="1"/>
    <col min="772" max="772" width="12.140625" style="86" customWidth="1"/>
    <col min="773" max="773" width="12.85546875" style="86" customWidth="1"/>
    <col min="774" max="1024" width="9.140625" style="86"/>
    <col min="1025" max="1025" width="38.85546875" style="86" customWidth="1"/>
    <col min="1026" max="1026" width="13.42578125" style="86" customWidth="1"/>
    <col min="1027" max="1027" width="13" style="86" customWidth="1"/>
    <col min="1028" max="1028" width="12.140625" style="86" customWidth="1"/>
    <col min="1029" max="1029" width="12.85546875" style="86" customWidth="1"/>
    <col min="1030" max="1280" width="9.140625" style="86"/>
    <col min="1281" max="1281" width="38.85546875" style="86" customWidth="1"/>
    <col min="1282" max="1282" width="13.42578125" style="86" customWidth="1"/>
    <col min="1283" max="1283" width="13" style="86" customWidth="1"/>
    <col min="1284" max="1284" width="12.140625" style="86" customWidth="1"/>
    <col min="1285" max="1285" width="12.85546875" style="86" customWidth="1"/>
    <col min="1286" max="1536" width="9.140625" style="86"/>
    <col min="1537" max="1537" width="38.85546875" style="86" customWidth="1"/>
    <col min="1538" max="1538" width="13.42578125" style="86" customWidth="1"/>
    <col min="1539" max="1539" width="13" style="86" customWidth="1"/>
    <col min="1540" max="1540" width="12.140625" style="86" customWidth="1"/>
    <col min="1541" max="1541" width="12.85546875" style="86" customWidth="1"/>
    <col min="1542" max="1792" width="9.140625" style="86"/>
    <col min="1793" max="1793" width="38.85546875" style="86" customWidth="1"/>
    <col min="1794" max="1794" width="13.42578125" style="86" customWidth="1"/>
    <col min="1795" max="1795" width="13" style="86" customWidth="1"/>
    <col min="1796" max="1796" width="12.140625" style="86" customWidth="1"/>
    <col min="1797" max="1797" width="12.85546875" style="86" customWidth="1"/>
    <col min="1798" max="2048" width="9.140625" style="86"/>
    <col min="2049" max="2049" width="38.85546875" style="86" customWidth="1"/>
    <col min="2050" max="2050" width="13.42578125" style="86" customWidth="1"/>
    <col min="2051" max="2051" width="13" style="86" customWidth="1"/>
    <col min="2052" max="2052" width="12.140625" style="86" customWidth="1"/>
    <col min="2053" max="2053" width="12.85546875" style="86" customWidth="1"/>
    <col min="2054" max="2304" width="9.140625" style="86"/>
    <col min="2305" max="2305" width="38.85546875" style="86" customWidth="1"/>
    <col min="2306" max="2306" width="13.42578125" style="86" customWidth="1"/>
    <col min="2307" max="2307" width="13" style="86" customWidth="1"/>
    <col min="2308" max="2308" width="12.140625" style="86" customWidth="1"/>
    <col min="2309" max="2309" width="12.85546875" style="86" customWidth="1"/>
    <col min="2310" max="2560" width="9.140625" style="86"/>
    <col min="2561" max="2561" width="38.85546875" style="86" customWidth="1"/>
    <col min="2562" max="2562" width="13.42578125" style="86" customWidth="1"/>
    <col min="2563" max="2563" width="13" style="86" customWidth="1"/>
    <col min="2564" max="2564" width="12.140625" style="86" customWidth="1"/>
    <col min="2565" max="2565" width="12.85546875" style="86" customWidth="1"/>
    <col min="2566" max="2816" width="9.140625" style="86"/>
    <col min="2817" max="2817" width="38.85546875" style="86" customWidth="1"/>
    <col min="2818" max="2818" width="13.42578125" style="86" customWidth="1"/>
    <col min="2819" max="2819" width="13" style="86" customWidth="1"/>
    <col min="2820" max="2820" width="12.140625" style="86" customWidth="1"/>
    <col min="2821" max="2821" width="12.85546875" style="86" customWidth="1"/>
    <col min="2822" max="3072" width="9.140625" style="86"/>
    <col min="3073" max="3073" width="38.85546875" style="86" customWidth="1"/>
    <col min="3074" max="3074" width="13.42578125" style="86" customWidth="1"/>
    <col min="3075" max="3075" width="13" style="86" customWidth="1"/>
    <col min="3076" max="3076" width="12.140625" style="86" customWidth="1"/>
    <col min="3077" max="3077" width="12.85546875" style="86" customWidth="1"/>
    <col min="3078" max="3328" width="9.140625" style="86"/>
    <col min="3329" max="3329" width="38.85546875" style="86" customWidth="1"/>
    <col min="3330" max="3330" width="13.42578125" style="86" customWidth="1"/>
    <col min="3331" max="3331" width="13" style="86" customWidth="1"/>
    <col min="3332" max="3332" width="12.140625" style="86" customWidth="1"/>
    <col min="3333" max="3333" width="12.85546875" style="86" customWidth="1"/>
    <col min="3334" max="3584" width="9.140625" style="86"/>
    <col min="3585" max="3585" width="38.85546875" style="86" customWidth="1"/>
    <col min="3586" max="3586" width="13.42578125" style="86" customWidth="1"/>
    <col min="3587" max="3587" width="13" style="86" customWidth="1"/>
    <col min="3588" max="3588" width="12.140625" style="86" customWidth="1"/>
    <col min="3589" max="3589" width="12.85546875" style="86" customWidth="1"/>
    <col min="3590" max="3840" width="9.140625" style="86"/>
    <col min="3841" max="3841" width="38.85546875" style="86" customWidth="1"/>
    <col min="3842" max="3842" width="13.42578125" style="86" customWidth="1"/>
    <col min="3843" max="3843" width="13" style="86" customWidth="1"/>
    <col min="3844" max="3844" width="12.140625" style="86" customWidth="1"/>
    <col min="3845" max="3845" width="12.85546875" style="86" customWidth="1"/>
    <col min="3846" max="4096" width="9.140625" style="86"/>
    <col min="4097" max="4097" width="38.85546875" style="86" customWidth="1"/>
    <col min="4098" max="4098" width="13.42578125" style="86" customWidth="1"/>
    <col min="4099" max="4099" width="13" style="86" customWidth="1"/>
    <col min="4100" max="4100" width="12.140625" style="86" customWidth="1"/>
    <col min="4101" max="4101" width="12.85546875" style="86" customWidth="1"/>
    <col min="4102" max="4352" width="9.140625" style="86"/>
    <col min="4353" max="4353" width="38.85546875" style="86" customWidth="1"/>
    <col min="4354" max="4354" width="13.42578125" style="86" customWidth="1"/>
    <col min="4355" max="4355" width="13" style="86" customWidth="1"/>
    <col min="4356" max="4356" width="12.140625" style="86" customWidth="1"/>
    <col min="4357" max="4357" width="12.85546875" style="86" customWidth="1"/>
    <col min="4358" max="4608" width="9.140625" style="86"/>
    <col min="4609" max="4609" width="38.85546875" style="86" customWidth="1"/>
    <col min="4610" max="4610" width="13.42578125" style="86" customWidth="1"/>
    <col min="4611" max="4611" width="13" style="86" customWidth="1"/>
    <col min="4612" max="4612" width="12.140625" style="86" customWidth="1"/>
    <col min="4613" max="4613" width="12.85546875" style="86" customWidth="1"/>
    <col min="4614" max="4864" width="9.140625" style="86"/>
    <col min="4865" max="4865" width="38.85546875" style="86" customWidth="1"/>
    <col min="4866" max="4866" width="13.42578125" style="86" customWidth="1"/>
    <col min="4867" max="4867" width="13" style="86" customWidth="1"/>
    <col min="4868" max="4868" width="12.140625" style="86" customWidth="1"/>
    <col min="4869" max="4869" width="12.85546875" style="86" customWidth="1"/>
    <col min="4870" max="5120" width="9.140625" style="86"/>
    <col min="5121" max="5121" width="38.85546875" style="86" customWidth="1"/>
    <col min="5122" max="5122" width="13.42578125" style="86" customWidth="1"/>
    <col min="5123" max="5123" width="13" style="86" customWidth="1"/>
    <col min="5124" max="5124" width="12.140625" style="86" customWidth="1"/>
    <col min="5125" max="5125" width="12.85546875" style="86" customWidth="1"/>
    <col min="5126" max="5376" width="9.140625" style="86"/>
    <col min="5377" max="5377" width="38.85546875" style="86" customWidth="1"/>
    <col min="5378" max="5378" width="13.42578125" style="86" customWidth="1"/>
    <col min="5379" max="5379" width="13" style="86" customWidth="1"/>
    <col min="5380" max="5380" width="12.140625" style="86" customWidth="1"/>
    <col min="5381" max="5381" width="12.85546875" style="86" customWidth="1"/>
    <col min="5382" max="5632" width="9.140625" style="86"/>
    <col min="5633" max="5633" width="38.85546875" style="86" customWidth="1"/>
    <col min="5634" max="5634" width="13.42578125" style="86" customWidth="1"/>
    <col min="5635" max="5635" width="13" style="86" customWidth="1"/>
    <col min="5636" max="5636" width="12.140625" style="86" customWidth="1"/>
    <col min="5637" max="5637" width="12.85546875" style="86" customWidth="1"/>
    <col min="5638" max="5888" width="9.140625" style="86"/>
    <col min="5889" max="5889" width="38.85546875" style="86" customWidth="1"/>
    <col min="5890" max="5890" width="13.42578125" style="86" customWidth="1"/>
    <col min="5891" max="5891" width="13" style="86" customWidth="1"/>
    <col min="5892" max="5892" width="12.140625" style="86" customWidth="1"/>
    <col min="5893" max="5893" width="12.85546875" style="86" customWidth="1"/>
    <col min="5894" max="6144" width="9.140625" style="86"/>
    <col min="6145" max="6145" width="38.85546875" style="86" customWidth="1"/>
    <col min="6146" max="6146" width="13.42578125" style="86" customWidth="1"/>
    <col min="6147" max="6147" width="13" style="86" customWidth="1"/>
    <col min="6148" max="6148" width="12.140625" style="86" customWidth="1"/>
    <col min="6149" max="6149" width="12.85546875" style="86" customWidth="1"/>
    <col min="6150" max="6400" width="9.140625" style="86"/>
    <col min="6401" max="6401" width="38.85546875" style="86" customWidth="1"/>
    <col min="6402" max="6402" width="13.42578125" style="86" customWidth="1"/>
    <col min="6403" max="6403" width="13" style="86" customWidth="1"/>
    <col min="6404" max="6404" width="12.140625" style="86" customWidth="1"/>
    <col min="6405" max="6405" width="12.85546875" style="86" customWidth="1"/>
    <col min="6406" max="6656" width="9.140625" style="86"/>
    <col min="6657" max="6657" width="38.85546875" style="86" customWidth="1"/>
    <col min="6658" max="6658" width="13.42578125" style="86" customWidth="1"/>
    <col min="6659" max="6659" width="13" style="86" customWidth="1"/>
    <col min="6660" max="6660" width="12.140625" style="86" customWidth="1"/>
    <col min="6661" max="6661" width="12.85546875" style="86" customWidth="1"/>
    <col min="6662" max="6912" width="9.140625" style="86"/>
    <col min="6913" max="6913" width="38.85546875" style="86" customWidth="1"/>
    <col min="6914" max="6914" width="13.42578125" style="86" customWidth="1"/>
    <col min="6915" max="6915" width="13" style="86" customWidth="1"/>
    <col min="6916" max="6916" width="12.140625" style="86" customWidth="1"/>
    <col min="6917" max="6917" width="12.85546875" style="86" customWidth="1"/>
    <col min="6918" max="7168" width="9.140625" style="86"/>
    <col min="7169" max="7169" width="38.85546875" style="86" customWidth="1"/>
    <col min="7170" max="7170" width="13.42578125" style="86" customWidth="1"/>
    <col min="7171" max="7171" width="13" style="86" customWidth="1"/>
    <col min="7172" max="7172" width="12.140625" style="86" customWidth="1"/>
    <col min="7173" max="7173" width="12.85546875" style="86" customWidth="1"/>
    <col min="7174" max="7424" width="9.140625" style="86"/>
    <col min="7425" max="7425" width="38.85546875" style="86" customWidth="1"/>
    <col min="7426" max="7426" width="13.42578125" style="86" customWidth="1"/>
    <col min="7427" max="7427" width="13" style="86" customWidth="1"/>
    <col min="7428" max="7428" width="12.140625" style="86" customWidth="1"/>
    <col min="7429" max="7429" width="12.85546875" style="86" customWidth="1"/>
    <col min="7430" max="7680" width="9.140625" style="86"/>
    <col min="7681" max="7681" width="38.85546875" style="86" customWidth="1"/>
    <col min="7682" max="7682" width="13.42578125" style="86" customWidth="1"/>
    <col min="7683" max="7683" width="13" style="86" customWidth="1"/>
    <col min="7684" max="7684" width="12.140625" style="86" customWidth="1"/>
    <col min="7685" max="7685" width="12.85546875" style="86" customWidth="1"/>
    <col min="7686" max="7936" width="9.140625" style="86"/>
    <col min="7937" max="7937" width="38.85546875" style="86" customWidth="1"/>
    <col min="7938" max="7938" width="13.42578125" style="86" customWidth="1"/>
    <col min="7939" max="7939" width="13" style="86" customWidth="1"/>
    <col min="7940" max="7940" width="12.140625" style="86" customWidth="1"/>
    <col min="7941" max="7941" width="12.85546875" style="86" customWidth="1"/>
    <col min="7942" max="8192" width="9.140625" style="86"/>
    <col min="8193" max="8193" width="38.85546875" style="86" customWidth="1"/>
    <col min="8194" max="8194" width="13.42578125" style="86" customWidth="1"/>
    <col min="8195" max="8195" width="13" style="86" customWidth="1"/>
    <col min="8196" max="8196" width="12.140625" style="86" customWidth="1"/>
    <col min="8197" max="8197" width="12.85546875" style="86" customWidth="1"/>
    <col min="8198" max="8448" width="9.140625" style="86"/>
    <col min="8449" max="8449" width="38.85546875" style="86" customWidth="1"/>
    <col min="8450" max="8450" width="13.42578125" style="86" customWidth="1"/>
    <col min="8451" max="8451" width="13" style="86" customWidth="1"/>
    <col min="8452" max="8452" width="12.140625" style="86" customWidth="1"/>
    <col min="8453" max="8453" width="12.85546875" style="86" customWidth="1"/>
    <col min="8454" max="8704" width="9.140625" style="86"/>
    <col min="8705" max="8705" width="38.85546875" style="86" customWidth="1"/>
    <col min="8706" max="8706" width="13.42578125" style="86" customWidth="1"/>
    <col min="8707" max="8707" width="13" style="86" customWidth="1"/>
    <col min="8708" max="8708" width="12.140625" style="86" customWidth="1"/>
    <col min="8709" max="8709" width="12.85546875" style="86" customWidth="1"/>
    <col min="8710" max="8960" width="9.140625" style="86"/>
    <col min="8961" max="8961" width="38.85546875" style="86" customWidth="1"/>
    <col min="8962" max="8962" width="13.42578125" style="86" customWidth="1"/>
    <col min="8963" max="8963" width="13" style="86" customWidth="1"/>
    <col min="8964" max="8964" width="12.140625" style="86" customWidth="1"/>
    <col min="8965" max="8965" width="12.85546875" style="86" customWidth="1"/>
    <col min="8966" max="9216" width="9.140625" style="86"/>
    <col min="9217" max="9217" width="38.85546875" style="86" customWidth="1"/>
    <col min="9218" max="9218" width="13.42578125" style="86" customWidth="1"/>
    <col min="9219" max="9219" width="13" style="86" customWidth="1"/>
    <col min="9220" max="9220" width="12.140625" style="86" customWidth="1"/>
    <col min="9221" max="9221" width="12.85546875" style="86" customWidth="1"/>
    <col min="9222" max="9472" width="9.140625" style="86"/>
    <col min="9473" max="9473" width="38.85546875" style="86" customWidth="1"/>
    <col min="9474" max="9474" width="13.42578125" style="86" customWidth="1"/>
    <col min="9475" max="9475" width="13" style="86" customWidth="1"/>
    <col min="9476" max="9476" width="12.140625" style="86" customWidth="1"/>
    <col min="9477" max="9477" width="12.85546875" style="86" customWidth="1"/>
    <col min="9478" max="9728" width="9.140625" style="86"/>
    <col min="9729" max="9729" width="38.85546875" style="86" customWidth="1"/>
    <col min="9730" max="9730" width="13.42578125" style="86" customWidth="1"/>
    <col min="9731" max="9731" width="13" style="86" customWidth="1"/>
    <col min="9732" max="9732" width="12.140625" style="86" customWidth="1"/>
    <col min="9733" max="9733" width="12.85546875" style="86" customWidth="1"/>
    <col min="9734" max="9984" width="9.140625" style="86"/>
    <col min="9985" max="9985" width="38.85546875" style="86" customWidth="1"/>
    <col min="9986" max="9986" width="13.42578125" style="86" customWidth="1"/>
    <col min="9987" max="9987" width="13" style="86" customWidth="1"/>
    <col min="9988" max="9988" width="12.140625" style="86" customWidth="1"/>
    <col min="9989" max="9989" width="12.85546875" style="86" customWidth="1"/>
    <col min="9990" max="10240" width="9.140625" style="86"/>
    <col min="10241" max="10241" width="38.85546875" style="86" customWidth="1"/>
    <col min="10242" max="10242" width="13.42578125" style="86" customWidth="1"/>
    <col min="10243" max="10243" width="13" style="86" customWidth="1"/>
    <col min="10244" max="10244" width="12.140625" style="86" customWidth="1"/>
    <col min="10245" max="10245" width="12.85546875" style="86" customWidth="1"/>
    <col min="10246" max="10496" width="9.140625" style="86"/>
    <col min="10497" max="10497" width="38.85546875" style="86" customWidth="1"/>
    <col min="10498" max="10498" width="13.42578125" style="86" customWidth="1"/>
    <col min="10499" max="10499" width="13" style="86" customWidth="1"/>
    <col min="10500" max="10500" width="12.140625" style="86" customWidth="1"/>
    <col min="10501" max="10501" width="12.85546875" style="86" customWidth="1"/>
    <col min="10502" max="10752" width="9.140625" style="86"/>
    <col min="10753" max="10753" width="38.85546875" style="86" customWidth="1"/>
    <col min="10754" max="10754" width="13.42578125" style="86" customWidth="1"/>
    <col min="10755" max="10755" width="13" style="86" customWidth="1"/>
    <col min="10756" max="10756" width="12.140625" style="86" customWidth="1"/>
    <col min="10757" max="10757" width="12.85546875" style="86" customWidth="1"/>
    <col min="10758" max="11008" width="9.140625" style="86"/>
    <col min="11009" max="11009" width="38.85546875" style="86" customWidth="1"/>
    <col min="11010" max="11010" width="13.42578125" style="86" customWidth="1"/>
    <col min="11011" max="11011" width="13" style="86" customWidth="1"/>
    <col min="11012" max="11012" width="12.140625" style="86" customWidth="1"/>
    <col min="11013" max="11013" width="12.85546875" style="86" customWidth="1"/>
    <col min="11014" max="11264" width="9.140625" style="86"/>
    <col min="11265" max="11265" width="38.85546875" style="86" customWidth="1"/>
    <col min="11266" max="11266" width="13.42578125" style="86" customWidth="1"/>
    <col min="11267" max="11267" width="13" style="86" customWidth="1"/>
    <col min="11268" max="11268" width="12.140625" style="86" customWidth="1"/>
    <col min="11269" max="11269" width="12.85546875" style="86" customWidth="1"/>
    <col min="11270" max="11520" width="9.140625" style="86"/>
    <col min="11521" max="11521" width="38.85546875" style="86" customWidth="1"/>
    <col min="11522" max="11522" width="13.42578125" style="86" customWidth="1"/>
    <col min="11523" max="11523" width="13" style="86" customWidth="1"/>
    <col min="11524" max="11524" width="12.140625" style="86" customWidth="1"/>
    <col min="11525" max="11525" width="12.85546875" style="86" customWidth="1"/>
    <col min="11526" max="11776" width="9.140625" style="86"/>
    <col min="11777" max="11777" width="38.85546875" style="86" customWidth="1"/>
    <col min="11778" max="11778" width="13.42578125" style="86" customWidth="1"/>
    <col min="11779" max="11779" width="13" style="86" customWidth="1"/>
    <col min="11780" max="11780" width="12.140625" style="86" customWidth="1"/>
    <col min="11781" max="11781" width="12.85546875" style="86" customWidth="1"/>
    <col min="11782" max="12032" width="9.140625" style="86"/>
    <col min="12033" max="12033" width="38.85546875" style="86" customWidth="1"/>
    <col min="12034" max="12034" width="13.42578125" style="86" customWidth="1"/>
    <col min="12035" max="12035" width="13" style="86" customWidth="1"/>
    <col min="12036" max="12036" width="12.140625" style="86" customWidth="1"/>
    <col min="12037" max="12037" width="12.85546875" style="86" customWidth="1"/>
    <col min="12038" max="12288" width="9.140625" style="86"/>
    <col min="12289" max="12289" width="38.85546875" style="86" customWidth="1"/>
    <col min="12290" max="12290" width="13.42578125" style="86" customWidth="1"/>
    <col min="12291" max="12291" width="13" style="86" customWidth="1"/>
    <col min="12292" max="12292" width="12.140625" style="86" customWidth="1"/>
    <col min="12293" max="12293" width="12.85546875" style="86" customWidth="1"/>
    <col min="12294" max="12544" width="9.140625" style="86"/>
    <col min="12545" max="12545" width="38.85546875" style="86" customWidth="1"/>
    <col min="12546" max="12546" width="13.42578125" style="86" customWidth="1"/>
    <col min="12547" max="12547" width="13" style="86" customWidth="1"/>
    <col min="12548" max="12548" width="12.140625" style="86" customWidth="1"/>
    <col min="12549" max="12549" width="12.85546875" style="86" customWidth="1"/>
    <col min="12550" max="12800" width="9.140625" style="86"/>
    <col min="12801" max="12801" width="38.85546875" style="86" customWidth="1"/>
    <col min="12802" max="12802" width="13.42578125" style="86" customWidth="1"/>
    <col min="12803" max="12803" width="13" style="86" customWidth="1"/>
    <col min="12804" max="12804" width="12.140625" style="86" customWidth="1"/>
    <col min="12805" max="12805" width="12.85546875" style="86" customWidth="1"/>
    <col min="12806" max="13056" width="9.140625" style="86"/>
    <col min="13057" max="13057" width="38.85546875" style="86" customWidth="1"/>
    <col min="13058" max="13058" width="13.42578125" style="86" customWidth="1"/>
    <col min="13059" max="13059" width="13" style="86" customWidth="1"/>
    <col min="13060" max="13060" width="12.140625" style="86" customWidth="1"/>
    <col min="13061" max="13061" width="12.85546875" style="86" customWidth="1"/>
    <col min="13062" max="13312" width="9.140625" style="86"/>
    <col min="13313" max="13313" width="38.85546875" style="86" customWidth="1"/>
    <col min="13314" max="13314" width="13.42578125" style="86" customWidth="1"/>
    <col min="13315" max="13315" width="13" style="86" customWidth="1"/>
    <col min="13316" max="13316" width="12.140625" style="86" customWidth="1"/>
    <col min="13317" max="13317" width="12.85546875" style="86" customWidth="1"/>
    <col min="13318" max="13568" width="9.140625" style="86"/>
    <col min="13569" max="13569" width="38.85546875" style="86" customWidth="1"/>
    <col min="13570" max="13570" width="13.42578125" style="86" customWidth="1"/>
    <col min="13571" max="13571" width="13" style="86" customWidth="1"/>
    <col min="13572" max="13572" width="12.140625" style="86" customWidth="1"/>
    <col min="13573" max="13573" width="12.85546875" style="86" customWidth="1"/>
    <col min="13574" max="13824" width="9.140625" style="86"/>
    <col min="13825" max="13825" width="38.85546875" style="86" customWidth="1"/>
    <col min="13826" max="13826" width="13.42578125" style="86" customWidth="1"/>
    <col min="13827" max="13827" width="13" style="86" customWidth="1"/>
    <col min="13828" max="13828" width="12.140625" style="86" customWidth="1"/>
    <col min="13829" max="13829" width="12.85546875" style="86" customWidth="1"/>
    <col min="13830" max="14080" width="9.140625" style="86"/>
    <col min="14081" max="14081" width="38.85546875" style="86" customWidth="1"/>
    <col min="14082" max="14082" width="13.42578125" style="86" customWidth="1"/>
    <col min="14083" max="14083" width="13" style="86" customWidth="1"/>
    <col min="14084" max="14084" width="12.140625" style="86" customWidth="1"/>
    <col min="14085" max="14085" width="12.85546875" style="86" customWidth="1"/>
    <col min="14086" max="14336" width="9.140625" style="86"/>
    <col min="14337" max="14337" width="38.85546875" style="86" customWidth="1"/>
    <col min="14338" max="14338" width="13.42578125" style="86" customWidth="1"/>
    <col min="14339" max="14339" width="13" style="86" customWidth="1"/>
    <col min="14340" max="14340" width="12.140625" style="86" customWidth="1"/>
    <col min="14341" max="14341" width="12.85546875" style="86" customWidth="1"/>
    <col min="14342" max="14592" width="9.140625" style="86"/>
    <col min="14593" max="14593" width="38.85546875" style="86" customWidth="1"/>
    <col min="14594" max="14594" width="13.42578125" style="86" customWidth="1"/>
    <col min="14595" max="14595" width="13" style="86" customWidth="1"/>
    <col min="14596" max="14596" width="12.140625" style="86" customWidth="1"/>
    <col min="14597" max="14597" width="12.85546875" style="86" customWidth="1"/>
    <col min="14598" max="14848" width="9.140625" style="86"/>
    <col min="14849" max="14849" width="38.85546875" style="86" customWidth="1"/>
    <col min="14850" max="14850" width="13.42578125" style="86" customWidth="1"/>
    <col min="14851" max="14851" width="13" style="86" customWidth="1"/>
    <col min="14852" max="14852" width="12.140625" style="86" customWidth="1"/>
    <col min="14853" max="14853" width="12.85546875" style="86" customWidth="1"/>
    <col min="14854" max="15104" width="9.140625" style="86"/>
    <col min="15105" max="15105" width="38.85546875" style="86" customWidth="1"/>
    <col min="15106" max="15106" width="13.42578125" style="86" customWidth="1"/>
    <col min="15107" max="15107" width="13" style="86" customWidth="1"/>
    <col min="15108" max="15108" width="12.140625" style="86" customWidth="1"/>
    <col min="15109" max="15109" width="12.85546875" style="86" customWidth="1"/>
    <col min="15110" max="15360" width="9.140625" style="86"/>
    <col min="15361" max="15361" width="38.85546875" style="86" customWidth="1"/>
    <col min="15362" max="15362" width="13.42578125" style="86" customWidth="1"/>
    <col min="15363" max="15363" width="13" style="86" customWidth="1"/>
    <col min="15364" max="15364" width="12.140625" style="86" customWidth="1"/>
    <col min="15365" max="15365" width="12.85546875" style="86" customWidth="1"/>
    <col min="15366" max="15616" width="9.140625" style="86"/>
    <col min="15617" max="15617" width="38.85546875" style="86" customWidth="1"/>
    <col min="15618" max="15618" width="13.42578125" style="86" customWidth="1"/>
    <col min="15619" max="15619" width="13" style="86" customWidth="1"/>
    <col min="15620" max="15620" width="12.140625" style="86" customWidth="1"/>
    <col min="15621" max="15621" width="12.85546875" style="86" customWidth="1"/>
    <col min="15622" max="15872" width="9.140625" style="86"/>
    <col min="15873" max="15873" width="38.85546875" style="86" customWidth="1"/>
    <col min="15874" max="15874" width="13.42578125" style="86" customWidth="1"/>
    <col min="15875" max="15875" width="13" style="86" customWidth="1"/>
    <col min="15876" max="15876" width="12.140625" style="86" customWidth="1"/>
    <col min="15877" max="15877" width="12.85546875" style="86" customWidth="1"/>
    <col min="15878" max="16128" width="9.140625" style="86"/>
    <col min="16129" max="16129" width="38.85546875" style="86" customWidth="1"/>
    <col min="16130" max="16130" width="13.42578125" style="86" customWidth="1"/>
    <col min="16131" max="16131" width="13" style="86" customWidth="1"/>
    <col min="16132" max="16132" width="12.140625" style="86" customWidth="1"/>
    <col min="16133" max="16133" width="12.85546875" style="86" customWidth="1"/>
    <col min="16134" max="16384" width="9.140625" style="86"/>
  </cols>
  <sheetData>
    <row r="1" spans="1:6" s="128" customFormat="1" ht="13.9" customHeight="1" x14ac:dyDescent="0.25">
      <c r="A1" s="149" t="s">
        <v>54</v>
      </c>
      <c r="B1" s="149"/>
      <c r="C1" s="149"/>
      <c r="D1" s="149"/>
      <c r="E1" s="149"/>
      <c r="F1" s="127"/>
    </row>
    <row r="2" spans="1:6" s="114" customFormat="1" ht="15.75" x14ac:dyDescent="0.25">
      <c r="A2" s="129"/>
      <c r="B2" s="129"/>
      <c r="C2" s="129"/>
      <c r="D2" s="129"/>
      <c r="E2" s="130"/>
      <c r="F2" s="113"/>
    </row>
    <row r="3" spans="1:6" s="114" customFormat="1" ht="15.75" x14ac:dyDescent="0.25">
      <c r="A3" s="150" t="s">
        <v>21</v>
      </c>
      <c r="B3" s="150"/>
      <c r="C3" s="150"/>
      <c r="D3" s="150"/>
      <c r="E3" s="150"/>
      <c r="F3" s="113"/>
    </row>
    <row r="4" spans="1:6" s="114" customFormat="1" ht="15.75" x14ac:dyDescent="0.25">
      <c r="A4" s="150" t="s">
        <v>99</v>
      </c>
      <c r="B4" s="150"/>
      <c r="C4" s="150"/>
      <c r="D4" s="150"/>
      <c r="E4" s="150"/>
      <c r="F4" s="87"/>
    </row>
    <row r="5" spans="1:6" ht="15.75" x14ac:dyDescent="0.2">
      <c r="A5" s="88"/>
      <c r="B5" s="89"/>
      <c r="C5" s="89"/>
      <c r="D5" s="89"/>
      <c r="E5" s="89"/>
      <c r="F5" s="87"/>
    </row>
    <row r="6" spans="1:6" x14ac:dyDescent="0.2">
      <c r="A6" s="72"/>
      <c r="B6" s="82"/>
      <c r="C6" s="82"/>
      <c r="D6" s="82"/>
      <c r="E6" s="73"/>
      <c r="F6" s="72"/>
    </row>
    <row r="7" spans="1:6" x14ac:dyDescent="0.2">
      <c r="A7" s="69"/>
      <c r="B7" s="70" t="s">
        <v>22</v>
      </c>
      <c r="C7" s="70" t="s">
        <v>23</v>
      </c>
      <c r="D7" s="70" t="s">
        <v>24</v>
      </c>
      <c r="E7" s="70" t="s">
        <v>25</v>
      </c>
      <c r="F7" s="71"/>
    </row>
    <row r="8" spans="1:6" x14ac:dyDescent="0.2">
      <c r="A8" s="72"/>
      <c r="B8" s="73" t="s">
        <v>26</v>
      </c>
      <c r="C8" s="73"/>
      <c r="D8" s="73" t="s">
        <v>27</v>
      </c>
      <c r="E8" s="73"/>
      <c r="F8" s="72"/>
    </row>
    <row r="9" spans="1:6" x14ac:dyDescent="0.2">
      <c r="A9" s="72"/>
      <c r="B9" s="73" t="s">
        <v>20</v>
      </c>
      <c r="C9" s="73" t="s">
        <v>20</v>
      </c>
      <c r="D9" s="73" t="s">
        <v>20</v>
      </c>
      <c r="E9" s="73" t="s">
        <v>20</v>
      </c>
      <c r="F9" s="72"/>
    </row>
    <row r="10" spans="1:6" x14ac:dyDescent="0.2">
      <c r="A10" s="74"/>
      <c r="B10" s="75"/>
      <c r="C10" s="75"/>
      <c r="D10" s="75"/>
      <c r="E10" s="76"/>
      <c r="F10" s="72"/>
    </row>
    <row r="11" spans="1:6" x14ac:dyDescent="0.2">
      <c r="A11" s="77"/>
      <c r="B11" s="78"/>
      <c r="C11" s="78"/>
      <c r="D11" s="78"/>
      <c r="E11" s="78"/>
      <c r="F11" s="74"/>
    </row>
    <row r="12" spans="1:6" ht="19.149999999999999" customHeight="1" x14ac:dyDescent="0.2">
      <c r="A12" s="77" t="s">
        <v>104</v>
      </c>
      <c r="B12" s="79">
        <v>72065</v>
      </c>
      <c r="C12" s="79">
        <v>9122</v>
      </c>
      <c r="D12" s="79">
        <v>2045</v>
      </c>
      <c r="E12" s="79">
        <v>83232</v>
      </c>
      <c r="F12" s="74"/>
    </row>
    <row r="13" spans="1:6" x14ac:dyDescent="0.2">
      <c r="A13" s="77"/>
      <c r="B13" s="90"/>
      <c r="C13" s="80"/>
      <c r="D13" s="80"/>
      <c r="E13" s="6"/>
      <c r="F13" s="74"/>
    </row>
    <row r="14" spans="1:6" ht="18.600000000000001" customHeight="1" x14ac:dyDescent="0.2">
      <c r="A14" s="81" t="s">
        <v>87</v>
      </c>
      <c r="B14" s="90" t="s">
        <v>28</v>
      </c>
      <c r="C14" s="80">
        <v>2045</v>
      </c>
      <c r="D14" s="80">
        <v>-2045</v>
      </c>
      <c r="E14" s="6">
        <f>SUM(B14:D14)</f>
        <v>0</v>
      </c>
      <c r="F14" s="74"/>
    </row>
    <row r="15" spans="1:6" ht="16.899999999999999" customHeight="1" x14ac:dyDescent="0.2">
      <c r="A15" s="74" t="s">
        <v>88</v>
      </c>
      <c r="B15" s="90" t="s">
        <v>28</v>
      </c>
      <c r="C15" s="80">
        <v>-1023</v>
      </c>
      <c r="D15" s="80" t="s">
        <v>28</v>
      </c>
      <c r="E15" s="6">
        <f t="shared" ref="E15:E16" si="0">SUM(B15:D15)</f>
        <v>-1023</v>
      </c>
      <c r="F15" s="74"/>
    </row>
    <row r="16" spans="1:6" ht="15.6" customHeight="1" x14ac:dyDescent="0.2">
      <c r="A16" s="74" t="s">
        <v>89</v>
      </c>
      <c r="B16" s="90" t="s">
        <v>28</v>
      </c>
      <c r="C16" s="80">
        <v>-6</v>
      </c>
      <c r="D16" s="80" t="s">
        <v>28</v>
      </c>
      <c r="E16" s="6">
        <f t="shared" si="0"/>
        <v>-6</v>
      </c>
      <c r="F16" s="74"/>
    </row>
    <row r="17" spans="1:6" ht="15.6" customHeight="1" x14ac:dyDescent="0.2">
      <c r="A17" s="74" t="s">
        <v>29</v>
      </c>
      <c r="B17" s="90" t="s">
        <v>28</v>
      </c>
      <c r="C17" s="80" t="s">
        <v>28</v>
      </c>
      <c r="D17" s="80">
        <v>3087</v>
      </c>
      <c r="E17" s="6">
        <f>SUM(B17:D17)</f>
        <v>3087</v>
      </c>
      <c r="F17" s="74"/>
    </row>
    <row r="18" spans="1:6" ht="21" customHeight="1" thickBot="1" x14ac:dyDescent="0.25">
      <c r="A18" s="77" t="s">
        <v>105</v>
      </c>
      <c r="B18" s="5">
        <f>SUM(B12:B17)</f>
        <v>72065</v>
      </c>
      <c r="C18" s="5">
        <f>SUM(C12:C17)</f>
        <v>10138</v>
      </c>
      <c r="D18" s="5">
        <f>SUM(D12:D17)</f>
        <v>3087</v>
      </c>
      <c r="E18" s="5">
        <f>SUM(E11:E17)</f>
        <v>85290</v>
      </c>
      <c r="F18" s="74"/>
    </row>
    <row r="19" spans="1:6" ht="15" thickTop="1" x14ac:dyDescent="0.2">
      <c r="A19" s="77"/>
      <c r="B19" s="3"/>
      <c r="C19" s="3"/>
      <c r="D19" s="3"/>
      <c r="E19" s="3"/>
      <c r="F19" s="72"/>
    </row>
    <row r="20" spans="1:6" ht="15" customHeight="1" x14ac:dyDescent="0.2">
      <c r="A20" s="81" t="s">
        <v>87</v>
      </c>
      <c r="B20" s="90" t="s">
        <v>28</v>
      </c>
      <c r="C20" s="80">
        <v>3087</v>
      </c>
      <c r="D20" s="80">
        <v>-3087</v>
      </c>
      <c r="E20" s="6">
        <f>SUM(B20:D20)</f>
        <v>0</v>
      </c>
      <c r="F20" s="74"/>
    </row>
    <row r="21" spans="1:6" ht="15" customHeight="1" x14ac:dyDescent="0.2">
      <c r="A21" s="74" t="s">
        <v>88</v>
      </c>
      <c r="B21" s="90" t="s">
        <v>28</v>
      </c>
      <c r="C21" s="80">
        <v>-1543</v>
      </c>
      <c r="D21" s="80" t="s">
        <v>28</v>
      </c>
      <c r="E21" s="6">
        <f t="shared" ref="E21:E23" si="1">SUM(B21:D21)</f>
        <v>-1543</v>
      </c>
      <c r="F21" s="74"/>
    </row>
    <row r="22" spans="1:6" ht="15.6" customHeight="1" x14ac:dyDescent="0.2">
      <c r="A22" s="74" t="s">
        <v>89</v>
      </c>
      <c r="B22" s="90" t="s">
        <v>28</v>
      </c>
      <c r="C22" s="80">
        <v>-20</v>
      </c>
      <c r="D22" s="80" t="s">
        <v>28</v>
      </c>
      <c r="E22" s="6">
        <f t="shared" si="1"/>
        <v>-20</v>
      </c>
      <c r="F22" s="74"/>
    </row>
    <row r="23" spans="1:6" ht="15" customHeight="1" x14ac:dyDescent="0.2">
      <c r="A23" s="74" t="s">
        <v>29</v>
      </c>
      <c r="B23" s="90" t="s">
        <v>28</v>
      </c>
      <c r="C23" s="80" t="s">
        <v>28</v>
      </c>
      <c r="D23" s="80">
        <v>1253</v>
      </c>
      <c r="E23" s="6">
        <f t="shared" si="1"/>
        <v>1253</v>
      </c>
      <c r="F23" s="74"/>
    </row>
    <row r="24" spans="1:6" ht="19.899999999999999" customHeight="1" thickBot="1" x14ac:dyDescent="0.25">
      <c r="A24" s="77" t="s">
        <v>103</v>
      </c>
      <c r="B24" s="5">
        <f>SUM(B18:B23)</f>
        <v>72065</v>
      </c>
      <c r="C24" s="5">
        <f t="shared" ref="C24:D24" si="2">SUM(C18:C23)</f>
        <v>11662</v>
      </c>
      <c r="D24" s="5">
        <f t="shared" si="2"/>
        <v>1253</v>
      </c>
      <c r="E24" s="5">
        <f>SUM(E18:E23)</f>
        <v>84980</v>
      </c>
      <c r="F24" s="74"/>
    </row>
    <row r="25" spans="1:6" ht="15" thickTop="1" x14ac:dyDescent="0.2">
      <c r="A25" s="74"/>
      <c r="B25" s="75"/>
      <c r="C25" s="75"/>
      <c r="D25" s="75"/>
      <c r="E25" s="76"/>
      <c r="F25" s="72"/>
    </row>
    <row r="26" spans="1:6" x14ac:dyDescent="0.2">
      <c r="A26" s="74"/>
      <c r="B26" s="75"/>
      <c r="C26" s="75"/>
      <c r="D26" s="75"/>
      <c r="E26" s="76"/>
      <c r="F26" s="72"/>
    </row>
    <row r="27" spans="1:6" x14ac:dyDescent="0.2">
      <c r="A27" s="74"/>
      <c r="B27" s="75"/>
      <c r="C27" s="75"/>
      <c r="D27" s="75"/>
      <c r="E27" s="76"/>
      <c r="F27" s="72"/>
    </row>
    <row r="28" spans="1:6" x14ac:dyDescent="0.2">
      <c r="A28" s="72"/>
      <c r="B28" s="82"/>
      <c r="C28" s="82"/>
      <c r="D28" s="82"/>
      <c r="E28" s="73"/>
      <c r="F28" s="72"/>
    </row>
    <row r="29" spans="1:6" x14ac:dyDescent="0.2">
      <c r="A29" s="74" t="s">
        <v>16</v>
      </c>
      <c r="B29" s="83"/>
      <c r="C29" s="82"/>
    </row>
    <row r="30" spans="1:6" x14ac:dyDescent="0.2">
      <c r="A30" s="74" t="s">
        <v>17</v>
      </c>
      <c r="B30" s="82"/>
      <c r="C30" s="82"/>
    </row>
    <row r="31" spans="1:6" x14ac:dyDescent="0.2">
      <c r="A31" s="74"/>
      <c r="B31" s="82"/>
      <c r="C31" s="82"/>
    </row>
    <row r="32" spans="1:6" x14ac:dyDescent="0.2">
      <c r="A32" s="74"/>
      <c r="B32" s="82"/>
      <c r="C32" s="82"/>
    </row>
    <row r="33" spans="1:3" x14ac:dyDescent="0.2">
      <c r="A33" s="72"/>
      <c r="B33" s="82"/>
      <c r="C33" s="82"/>
    </row>
    <row r="34" spans="1:3" x14ac:dyDescent="0.2">
      <c r="A34" s="74" t="s">
        <v>18</v>
      </c>
      <c r="B34" s="84"/>
      <c r="C34" s="85"/>
    </row>
    <row r="35" spans="1:3" x14ac:dyDescent="0.2">
      <c r="A35" s="74" t="s">
        <v>19</v>
      </c>
      <c r="B35" s="84"/>
      <c r="C35" s="85"/>
    </row>
    <row r="36" spans="1:3" x14ac:dyDescent="0.2">
      <c r="A36" s="74"/>
      <c r="B36" s="84"/>
      <c r="C36" s="85"/>
    </row>
    <row r="37" spans="1:3" x14ac:dyDescent="0.2">
      <c r="A37" s="74"/>
      <c r="B37" s="84"/>
      <c r="C37" s="85"/>
    </row>
    <row r="40" spans="1:3" x14ac:dyDescent="0.2">
      <c r="A40" s="17" t="s">
        <v>101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OPR</vt:lpstr>
      <vt:lpstr>Balance</vt:lpstr>
      <vt:lpstr>Cashflow</vt:lpstr>
      <vt:lpstr>equity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Bratoeva</dc:creator>
  <cp:lastModifiedBy>S Bratoeva</cp:lastModifiedBy>
  <cp:lastPrinted>2020-07-23T10:21:30Z</cp:lastPrinted>
  <dcterms:created xsi:type="dcterms:W3CDTF">2015-07-09T12:57:39Z</dcterms:created>
  <dcterms:modified xsi:type="dcterms:W3CDTF">2020-07-23T10:21:41Z</dcterms:modified>
</cp:coreProperties>
</file>