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5" yWindow="315" windowWidth="11940" windowHeight="4620" activeTab="1"/>
  </bookViews>
  <sheets>
    <sheet name="БАЛАНС-2019" sheetId="1" r:id="rId1"/>
    <sheet name="OPR-2019" sheetId="2" r:id="rId2"/>
    <sheet name="ПП-2019" sheetId="3" r:id="rId3"/>
    <sheet name="СК-2019" sheetId="4" r:id="rId4"/>
  </sheets>
  <externalReferences>
    <externalReference r:id="rId7"/>
  </externalReferences>
  <definedNames>
    <definedName name="_xlnm.Print_Area" localSheetId="1">'OPR-2019'!$A$1:$H$50</definedName>
  </definedNames>
  <calcPr fullCalcOnLoad="1"/>
</workbook>
</file>

<file path=xl/sharedStrings.xml><?xml version="1.0" encoding="utf-8"?>
<sst xmlns="http://schemas.openxmlformats.org/spreadsheetml/2006/main" count="232" uniqueCount="190">
  <si>
    <t>Раздели, групи, статии</t>
  </si>
  <si>
    <t>текуща година</t>
  </si>
  <si>
    <t>а</t>
  </si>
  <si>
    <t>Общо за група I:</t>
  </si>
  <si>
    <t xml:space="preserve">    ОБЩО  ЗА РАЗДЕЛ "Б"</t>
  </si>
  <si>
    <t xml:space="preserve">    ОБЩО  ЗА РАЗДЕЛ "В"</t>
  </si>
  <si>
    <t>НАИМЕНОВАНИЕ НА РАЗХОДИТЕ</t>
  </si>
  <si>
    <t>Сума (хил.лв.)</t>
  </si>
  <si>
    <t>НАИМЕНОВАНИЕ НА ПРИХОДИТЕ</t>
  </si>
  <si>
    <t>предходна година</t>
  </si>
  <si>
    <t>АКТИВ</t>
  </si>
  <si>
    <t>текуща год.</t>
  </si>
  <si>
    <t>предходна год.</t>
  </si>
  <si>
    <t>ПАСИВ</t>
  </si>
  <si>
    <t>Сума ( хил.лв)</t>
  </si>
  <si>
    <t>Сума (хил. лв)</t>
  </si>
  <si>
    <t>Общо за група II:</t>
  </si>
  <si>
    <t>Общо за група III:</t>
  </si>
  <si>
    <t xml:space="preserve">    ОБЩО  ЗА РАЗДЕЛ "А"</t>
  </si>
  <si>
    <t>I. Материални запаси</t>
  </si>
  <si>
    <t>Съставител:</t>
  </si>
  <si>
    <t>III.Дългосрочни финансови активи</t>
  </si>
  <si>
    <t xml:space="preserve"> </t>
  </si>
  <si>
    <t xml:space="preserve">                                                  </t>
  </si>
  <si>
    <t xml:space="preserve">на  </t>
  </si>
  <si>
    <t>..........................</t>
  </si>
  <si>
    <t>А. Записан, но невнесен капитал</t>
  </si>
  <si>
    <t>I.Дълготрайни нематериални активи</t>
  </si>
  <si>
    <t>IІ. Дълготрайни материални активи</t>
  </si>
  <si>
    <t>Общо за група IІ:</t>
  </si>
  <si>
    <t>1. Земи и сгради, в т.ч.</t>
  </si>
  <si>
    <t xml:space="preserve"> - земи</t>
  </si>
  <si>
    <t xml:space="preserve"> - сгради и конструкции</t>
  </si>
  <si>
    <t>2. Машини, производствено оборудване и апаратура</t>
  </si>
  <si>
    <t>3. Съоръжения и други</t>
  </si>
  <si>
    <t xml:space="preserve">4. Предоставени аванси и дълготрайни материални активи в процес на изграждане </t>
  </si>
  <si>
    <t>ІV. Отсрочени данъци</t>
  </si>
  <si>
    <t>В. Текущи (краткотрайни) активи</t>
  </si>
  <si>
    <t>1. Суровини и материали</t>
  </si>
  <si>
    <t>II.Вземания</t>
  </si>
  <si>
    <t>1. Вземания от клиенти и доставчици, в т.ч.</t>
  </si>
  <si>
    <t xml:space="preserve"> - над 1 година</t>
  </si>
  <si>
    <t xml:space="preserve"> - в брой</t>
  </si>
  <si>
    <t>Г. Разходи за бъдещи периоди</t>
  </si>
  <si>
    <t>СУМА НА АКТИВА (А+Б+В+Г)</t>
  </si>
  <si>
    <t>I. Записан капитал</t>
  </si>
  <si>
    <t>Общо за група ІV</t>
  </si>
  <si>
    <t xml:space="preserve"> - неразпределена печалба</t>
  </si>
  <si>
    <t xml:space="preserve"> - непокрита загуба</t>
  </si>
  <si>
    <t>Общо за група V:</t>
  </si>
  <si>
    <t>Б. Провизии и сходни задължения</t>
  </si>
  <si>
    <t>1. Провизии за пенсии и други подобни задължения</t>
  </si>
  <si>
    <t>В. Задължения</t>
  </si>
  <si>
    <t xml:space="preserve"> - до 1 година</t>
  </si>
  <si>
    <t>а) към персонала, в т.ч.</t>
  </si>
  <si>
    <t>б) осигурителни задължения, в т.ч.</t>
  </si>
  <si>
    <t>в) данъчни задължения</t>
  </si>
  <si>
    <t>ОБЩО ЗА РАЗДЕЛ "В", в т.ч.</t>
  </si>
  <si>
    <t xml:space="preserve"> - печалба</t>
  </si>
  <si>
    <t>А. Собствен капитал</t>
  </si>
  <si>
    <t>А. Разходи</t>
  </si>
  <si>
    <t>а) суровини и материали</t>
  </si>
  <si>
    <t>б) външни услуги</t>
  </si>
  <si>
    <t>а) разходи за възнаграждения</t>
  </si>
  <si>
    <t xml:space="preserve"> - осигуровки, свързани с пенсии</t>
  </si>
  <si>
    <t>б) разходи за осигуровки, в т.ч.</t>
  </si>
  <si>
    <t>а) разходи за амортизация и обезценка на дълготрайни материални и нематериални активи, в т.ч.</t>
  </si>
  <si>
    <t xml:space="preserve"> - разходи за амортизация</t>
  </si>
  <si>
    <t>а) балансова стойност на продадените активи</t>
  </si>
  <si>
    <t>б) провизии</t>
  </si>
  <si>
    <t>Общо разходи за оперативна дейност(1+2+3+4+5):</t>
  </si>
  <si>
    <t>Общо финансови разходи (6+7)</t>
  </si>
  <si>
    <t>Б. Приходи</t>
  </si>
  <si>
    <t>1. Нетни приходи от продажби, в т.ч.</t>
  </si>
  <si>
    <t>в) услуги</t>
  </si>
  <si>
    <t>Общо приходи от оперативна дейност (1 + 2 + 3 +4)</t>
  </si>
  <si>
    <t xml:space="preserve">  </t>
  </si>
  <si>
    <t>Съставител:_______________</t>
  </si>
  <si>
    <t>ЕИК по Булстат: 817040128</t>
  </si>
  <si>
    <t xml:space="preserve">                     "В и К" ООД  гр. ГАБРОВО</t>
  </si>
  <si>
    <t xml:space="preserve">          "В и К" ООД   гр. ГАБРОВО</t>
  </si>
  <si>
    <t xml:space="preserve">Б. Нетекущи (дълготрайни активи) </t>
  </si>
  <si>
    <t>Управител:.....................................</t>
  </si>
  <si>
    <t>Управител:_________________</t>
  </si>
  <si>
    <t>Наименование на паричните потоци</t>
  </si>
  <si>
    <t>Текущ период</t>
  </si>
  <si>
    <t>Предходен период</t>
  </si>
  <si>
    <t>постъпления</t>
  </si>
  <si>
    <t>плащания</t>
  </si>
  <si>
    <t>нетен поток</t>
  </si>
  <si>
    <t>А. Парични потоци от основна дейност</t>
  </si>
  <si>
    <t>1.Парични потоци , свързани с търговски контрагенти</t>
  </si>
  <si>
    <t>Всичко парични потоци от основна дейност (А)</t>
  </si>
  <si>
    <t>Б. Парични потоци от инвестиционна дейност</t>
  </si>
  <si>
    <t>1. Парични потоци , свързани с дълготрайни активи</t>
  </si>
  <si>
    <t>Всичко парични потоци от инвестиционна дейност (Б)</t>
  </si>
  <si>
    <t>В. Парични потоци от финансова дейност</t>
  </si>
  <si>
    <t>Всичко парични потоци от финансова дейност (В)</t>
  </si>
  <si>
    <t>Г. Изменения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</si>
  <si>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</si>
  <si>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</si>
  <si>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( хил.лв.)</t>
  </si>
  <si>
    <t>ПОКАЗАТЕЛИ</t>
  </si>
  <si>
    <t>Записан капитал</t>
  </si>
  <si>
    <t>премии 
 от
 емисия</t>
  </si>
  <si>
    <t>резерв от последващи 
оценки на активи и пасиви</t>
  </si>
  <si>
    <t>Резерви</t>
  </si>
  <si>
    <t>Финансов резултат от минали години</t>
  </si>
  <si>
    <t>Текуща печалба</t>
  </si>
  <si>
    <t>Общо собствен капитал</t>
  </si>
  <si>
    <t>Законо-ви</t>
  </si>
  <si>
    <t>Резерв, свързан с изкупени собствени акции</t>
  </si>
  <si>
    <t>Резерв, съглас-но учредителен акт</t>
  </si>
  <si>
    <t>Други резерви</t>
  </si>
  <si>
    <t>Неразпределена печалба</t>
  </si>
  <si>
    <t>Непокри-та загуба</t>
  </si>
  <si>
    <t>a</t>
  </si>
  <si>
    <t>1. Салдо в началото на отчетния период</t>
  </si>
  <si>
    <t>Съставител:____________</t>
  </si>
  <si>
    <t>СЪСТАВИТЕЛ: .....................            УПРАВИТЕЛ: ...................................</t>
  </si>
  <si>
    <t xml:space="preserve">            Управител:_________________</t>
  </si>
  <si>
    <t>"В и К" ООД - гр. ГАБРОВО,                              ЕИК 817040128</t>
  </si>
  <si>
    <t xml:space="preserve">                                           /Румяна Митева/</t>
  </si>
  <si>
    <t xml:space="preserve">   О  Т  Ч  Е  Т </t>
  </si>
  <si>
    <t xml:space="preserve">  О Т Ч Е Т </t>
  </si>
  <si>
    <t xml:space="preserve">  ОТЧЕТ</t>
  </si>
  <si>
    <t xml:space="preserve"> СЧЕТОВОДЕН БАЛАНС към 31.12.2019год.</t>
  </si>
  <si>
    <t xml:space="preserve">                      ЗА ПРИХОДИТЕ И РАЗХОДИТЕ  за 2019 година .</t>
  </si>
  <si>
    <t xml:space="preserve">                   ЗА  ПАРИЧНИЯ ПОТОК  2019 година .</t>
  </si>
  <si>
    <t>за собствения капитал към 31.12.2019 г.</t>
  </si>
  <si>
    <t xml:space="preserve">                                                                               рег.одитор Елена Велева Илиева</t>
  </si>
  <si>
    <t>Приложение № 1 към НСС 1</t>
  </si>
  <si>
    <t>Приложение № 2 към НСС 1</t>
  </si>
  <si>
    <t>Приложение № 4 към НСС 1</t>
  </si>
  <si>
    <t>Приложение № 1 към НСС 7</t>
  </si>
  <si>
    <t xml:space="preserve">      Дата: 20.02.2020 г.                      </t>
  </si>
  <si>
    <t xml:space="preserve">      Дата: 20.02.2020 г.         </t>
  </si>
  <si>
    <t>Дата: 20.02.2020 г.</t>
  </si>
  <si>
    <t xml:space="preserve"> - приходи от продажби на ДМА, изградени по стоп. Начин и  материали</t>
  </si>
  <si>
    <t xml:space="preserve"> Други резерви</t>
  </si>
  <si>
    <t>1. Задължения към финансови предприятия, в т.ч.</t>
  </si>
  <si>
    <t>2. Задължения към доставчици, в т.ч.</t>
  </si>
  <si>
    <t>3. Други задължения, в т.ч.</t>
  </si>
  <si>
    <t>1. Концесии, патенти, лизензии, търговски марки, програмни продукти и др. подобни права и активи</t>
  </si>
  <si>
    <t>Акции и дялове в асоциирани и смесени предприятия</t>
  </si>
  <si>
    <t>2. Други вземания, в т.ч.</t>
  </si>
  <si>
    <t>1. Разходи за суровини, материали и външни услуги, в т.ч.</t>
  </si>
  <si>
    <t>2. Разходи за персонала, в т.ч.</t>
  </si>
  <si>
    <t>3. Разходи за амортизация и обезценка, в т.ч.</t>
  </si>
  <si>
    <t>4. Други разходи, в т.ч.</t>
  </si>
  <si>
    <t>5. Разходи за лихви и други финансови разходи, в т.ч.</t>
  </si>
  <si>
    <t>6. Печалба от обичайната дейност</t>
  </si>
  <si>
    <t>a) стоки</t>
  </si>
  <si>
    <t>Общо разходи (1+2+3+4+5+6)</t>
  </si>
  <si>
    <t>7. Счетоводна печалба (общо приходи - общо разходи)</t>
  </si>
  <si>
    <t>8. Разходи за данъци от печалбата</t>
  </si>
  <si>
    <t>Общо приходи ( 1 + 2 + 3 + 4)</t>
  </si>
  <si>
    <t xml:space="preserve">ІІ. Резерв от последващи оценки
</t>
  </si>
  <si>
    <t>ІII. Резерви</t>
  </si>
  <si>
    <t>IV. Натрупана печалба (загуба) от минали години, в т.ч.</t>
  </si>
  <si>
    <t>V. Текуща печалба (загуба)</t>
  </si>
  <si>
    <t>2. Парични потоци , свързани с трудови възнаграждения</t>
  </si>
  <si>
    <t>3. Платени и възстановени данъци върху печалбата</t>
  </si>
  <si>
    <t>4. Други парични потоци от основна дейност</t>
  </si>
  <si>
    <t>1. Парични потоци, свързани с получени или предоставени заеми</t>
  </si>
  <si>
    <t>2. Парични потоци , свързани с лихви, комисионни, дивиденти и други подобни</t>
  </si>
  <si>
    <t>2. Финансов резултат за текущия период</t>
  </si>
  <si>
    <t>3. Разпределение на печалбата, в т.ч.</t>
  </si>
  <si>
    <t>4. Покриване на загуба</t>
  </si>
  <si>
    <t>5. Други изменения в собствения капитал</t>
  </si>
  <si>
    <t>6. Салдо към края на отчетния период</t>
  </si>
  <si>
    <t>Собствен капитал 
към края на отчетния период</t>
  </si>
  <si>
    <t xml:space="preserve">                     /инж.Владимир Василев/                                                             </t>
  </si>
  <si>
    <t xml:space="preserve">         /Румяна Митева/                                    /инж.Владимир Василев/</t>
  </si>
  <si>
    <t xml:space="preserve">                                /инж.Владимир Василев/</t>
  </si>
  <si>
    <t xml:space="preserve">                                 /Румяна Митева/</t>
  </si>
  <si>
    <t xml:space="preserve">                              /Румяна Митева/</t>
  </si>
  <si>
    <t>2. Разходи за придобиване на активи по стопански начин</t>
  </si>
  <si>
    <t>3. Други приходи, в т.ч.</t>
  </si>
  <si>
    <t>Всичко (Общо приходи )</t>
  </si>
  <si>
    <t xml:space="preserve">    Общо за група  III:</t>
  </si>
  <si>
    <t>III. Парични средства, в т.ч.</t>
  </si>
  <si>
    <t xml:space="preserve"> - в разплащателни сметки</t>
  </si>
  <si>
    <r>
      <rPr>
        <sz val="12"/>
        <rFont val="Times New Roman Cyr"/>
        <family val="0"/>
      </rPr>
      <t>блокирани парични средства</t>
    </r>
    <r>
      <rPr>
        <i/>
        <sz val="12"/>
        <rFont val="Times New Roman Cyr"/>
        <family val="0"/>
      </rPr>
      <t xml:space="preserve"> (депозити)</t>
    </r>
  </si>
  <si>
    <t>парични еквиваленти</t>
  </si>
  <si>
    <t>СУМА НА ПАСИВА (А+Б+В)</t>
  </si>
  <si>
    <t>Всичко (Общо разходи +8 + 9+ 10)</t>
  </si>
  <si>
    <t>Прилож. №</t>
  </si>
  <si>
    <t>9. В т.ч. Отсрочени данъци</t>
  </si>
  <si>
    <t>10. Печалба (7 - 8)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</si>
</sst>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\ _л_в_-;\-* #,##0.0\ _л_в_-;_-* &quot;-&quot;??\ _л_в_-;_-@_-"/>
    <numFmt numFmtId="173" formatCode="_-* #,##0\ _л_в_-;\-* #,##0\ _л_в_-;_-* &quot;-&quot;??\ _л_в_-;_-@_-"/>
    <numFmt numFmtId="174" formatCode="_(* #,##0_);_(* \(#,##0\);_(* &quot;-&quot;??_);_(@_)"/>
    <numFmt numFmtId="175" formatCode="#,##0.0"/>
    <numFmt numFmtId="176" formatCode="#,##0.000"/>
    <numFmt numFmtId="177" formatCode="#,##0.00_ ;\-#,##0.00\ "/>
    <numFmt numFmtId="178" formatCode="#,##0_ ;[Red]\-#,##0\ "/>
    <numFmt numFmtId="179" formatCode="#,##0.0000"/>
    <numFmt numFmtId="180" formatCode="#,##0_ ;\-#,##0\ "/>
    <numFmt numFmtId="181" formatCode="[$-402]dd\ mmmm\ yyyy\ &quot;г.&quot;"/>
    <numFmt numFmtId="182" formatCode="hh:mm:ss\ &quot;ч.&quot;"/>
    <numFmt numFmtId="183" formatCode="#,##0.00\ _л_в"/>
    <numFmt numFmtId="184" formatCode="[$-402]dddd\,\ dd\ mmmm\ yyyy\ &quot;г.&quot;"/>
    <numFmt numFmtId="185" formatCode="dd/m/yyyy\ &quot;г.&quot;;@"/>
    <numFmt numFmtId="186" formatCode="_(* #,##0_);_(* \(#,##0\);_(* &quot;-&quot;_);_(@_)"/>
  </numFmts>
  <fonts count="4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"/>
      <family val="1"/>
    </font>
    <font>
      <sz val="8"/>
      <name val="TmsCyr"/>
      <family val="0"/>
    </font>
    <font>
      <sz val="11"/>
      <name val="Heb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i/>
      <sz val="10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b/>
      <i/>
      <sz val="8"/>
      <name val="Times New Roman Cyr"/>
      <family val="1"/>
    </font>
    <font>
      <sz val="7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14"/>
      <name val="TmsCyr"/>
      <family val="0"/>
    </font>
    <font>
      <b/>
      <i/>
      <sz val="7"/>
      <name val="Times New Roman Cyr"/>
      <family val="1"/>
    </font>
    <font>
      <sz val="10"/>
      <name val="Hebar"/>
      <family val="0"/>
    </font>
    <font>
      <b/>
      <sz val="11"/>
      <name val="Garamond"/>
      <family val="1"/>
    </font>
    <font>
      <sz val="10"/>
      <name val="Garamond"/>
      <family val="1"/>
    </font>
    <font>
      <b/>
      <sz val="15"/>
      <name val="Times New Roman Cyr"/>
      <family val="1"/>
    </font>
    <font>
      <sz val="15"/>
      <name val="TmsCyr"/>
      <family val="0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6" fillId="0" borderId="0" xfId="58" applyFont="1" applyAlignment="1">
      <alignment vertical="top" wrapText="1"/>
      <protection/>
    </xf>
    <xf numFmtId="0" fontId="6" fillId="0" borderId="0" xfId="58" applyFont="1" applyAlignment="1">
      <alignment vertical="top"/>
      <protection/>
    </xf>
    <xf numFmtId="0" fontId="6" fillId="0" borderId="0" xfId="58" applyFont="1" applyBorder="1" applyAlignment="1">
      <alignment horizontal="centerContinuous" vertical="top" wrapText="1"/>
      <protection/>
    </xf>
    <xf numFmtId="0" fontId="6" fillId="0" borderId="0" xfId="58" applyFont="1" applyBorder="1" applyAlignment="1">
      <alignment vertical="top" wrapText="1"/>
      <protection/>
    </xf>
    <xf numFmtId="0" fontId="6" fillId="0" borderId="0" xfId="58" applyFont="1" applyBorder="1" applyAlignment="1">
      <alignment vertical="top"/>
      <protection/>
    </xf>
    <xf numFmtId="0" fontId="5" fillId="0" borderId="0" xfId="58" applyFont="1" applyBorder="1" applyAlignment="1" applyProtection="1">
      <alignment vertical="top" wrapText="1"/>
      <protection locked="0"/>
    </xf>
    <xf numFmtId="0" fontId="5" fillId="0" borderId="0" xfId="58" applyFont="1" applyBorder="1" applyAlignment="1" applyProtection="1">
      <alignment horizontal="center" vertical="top"/>
      <protection/>
    </xf>
    <xf numFmtId="0" fontId="6" fillId="0" borderId="0" xfId="58" applyFont="1" applyBorder="1" applyAlignment="1" applyProtection="1">
      <alignment vertical="top" wrapText="1"/>
      <protection locked="0"/>
    </xf>
    <xf numFmtId="0" fontId="6" fillId="0" borderId="0" xfId="58" applyFont="1" applyBorder="1" applyAlignment="1" applyProtection="1">
      <alignment vertical="top"/>
      <protection locked="0"/>
    </xf>
    <xf numFmtId="0" fontId="5" fillId="0" borderId="0" xfId="58" applyFont="1" applyBorder="1" applyAlignment="1" applyProtection="1">
      <alignment horizontal="centerContinuous" vertical="top" wrapText="1"/>
      <protection locked="0"/>
    </xf>
    <xf numFmtId="0" fontId="5" fillId="0" borderId="0" xfId="58" applyFont="1" applyBorder="1" applyAlignment="1">
      <alignment horizontal="center" vertical="top"/>
      <protection/>
    </xf>
    <xf numFmtId="0" fontId="6" fillId="0" borderId="0" xfId="58" applyFont="1" applyBorder="1" applyAlignment="1" applyProtection="1">
      <alignment horizontal="centerContinuous" vertical="top"/>
      <protection locked="0"/>
    </xf>
    <xf numFmtId="0" fontId="6" fillId="0" borderId="10" xfId="58" applyFont="1" applyBorder="1" applyAlignment="1">
      <alignment horizontal="centerContinuous" vertical="top" wrapText="1"/>
      <protection/>
    </xf>
    <xf numFmtId="0" fontId="6" fillId="0" borderId="11" xfId="58" applyFont="1" applyBorder="1" applyAlignment="1">
      <alignment horizontal="centerContinuous" vertical="top" wrapText="1"/>
      <protection/>
    </xf>
    <xf numFmtId="0" fontId="6" fillId="0" borderId="11" xfId="58" applyFont="1" applyBorder="1" applyAlignment="1">
      <alignment vertical="top" wrapText="1"/>
      <protection/>
    </xf>
    <xf numFmtId="0" fontId="6" fillId="0" borderId="12" xfId="58" applyFont="1" applyBorder="1" applyAlignment="1">
      <alignment vertical="top"/>
      <protection/>
    </xf>
    <xf numFmtId="0" fontId="5" fillId="0" borderId="0" xfId="58" applyFont="1" applyAlignment="1">
      <alignment vertical="top"/>
      <protection/>
    </xf>
    <xf numFmtId="0" fontId="5" fillId="0" borderId="13" xfId="58" applyFont="1" applyBorder="1" applyAlignment="1">
      <alignment horizontal="center" vertical="top" wrapText="1"/>
      <protection/>
    </xf>
    <xf numFmtId="0" fontId="5" fillId="0" borderId="14" xfId="58" applyFont="1" applyBorder="1" applyAlignment="1">
      <alignment horizontal="center" vertical="top" wrapText="1"/>
      <protection/>
    </xf>
    <xf numFmtId="0" fontId="5" fillId="0" borderId="0" xfId="58" applyFont="1" applyAlignment="1">
      <alignment horizontal="center" vertical="top"/>
      <protection/>
    </xf>
    <xf numFmtId="0" fontId="5" fillId="0" borderId="10" xfId="58" applyFont="1" applyBorder="1" applyAlignment="1">
      <alignment vertical="top" wrapText="1"/>
      <protection/>
    </xf>
    <xf numFmtId="0" fontId="4" fillId="0" borderId="15" xfId="58" applyFont="1" applyBorder="1" applyAlignment="1">
      <alignment vertical="top" wrapText="1"/>
      <protection/>
    </xf>
    <xf numFmtId="0" fontId="6" fillId="0" borderId="15" xfId="58" applyFont="1" applyBorder="1" applyAlignment="1">
      <alignment vertical="top" wrapText="1"/>
      <protection/>
    </xf>
    <xf numFmtId="0" fontId="6" fillId="0" borderId="15" xfId="58" applyFont="1" applyBorder="1" applyAlignment="1">
      <alignment vertical="top" wrapText="1"/>
      <protection/>
    </xf>
    <xf numFmtId="0" fontId="6" fillId="0" borderId="15" xfId="58" applyFont="1" applyBorder="1" applyAlignment="1">
      <alignment horizontal="left" vertical="top" wrapText="1"/>
      <protection/>
    </xf>
    <xf numFmtId="0" fontId="5" fillId="0" borderId="15" xfId="58" applyFont="1" applyBorder="1" applyAlignment="1">
      <alignment vertical="top" wrapText="1"/>
      <protection/>
    </xf>
    <xf numFmtId="0" fontId="6" fillId="0" borderId="0" xfId="58" applyFont="1" applyAlignment="1" applyProtection="1">
      <alignment horizontal="left" vertical="top"/>
      <protection locked="0"/>
    </xf>
    <xf numFmtId="0" fontId="6" fillId="0" borderId="0" xfId="0" applyFont="1" applyAlignment="1">
      <alignment horizontal="left" vertical="top"/>
    </xf>
    <xf numFmtId="0" fontId="6" fillId="0" borderId="0" xfId="60" applyFont="1">
      <alignment/>
      <protection/>
    </xf>
    <xf numFmtId="0" fontId="5" fillId="0" borderId="0" xfId="60" applyFont="1">
      <alignment/>
      <protection/>
    </xf>
    <xf numFmtId="0" fontId="5" fillId="0" borderId="15" xfId="60" applyFont="1" applyBorder="1" applyAlignment="1">
      <alignment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6" fillId="0" borderId="0" xfId="60" applyFont="1" applyAlignment="1">
      <alignment wrapText="1"/>
      <protection/>
    </xf>
    <xf numFmtId="0" fontId="5" fillId="0" borderId="0" xfId="60" applyFont="1" applyAlignment="1">
      <alignment wrapText="1"/>
      <protection/>
    </xf>
    <xf numFmtId="0" fontId="5" fillId="0" borderId="12" xfId="60" applyFont="1" applyBorder="1" applyAlignment="1">
      <alignment horizontal="centerContinuous"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15" xfId="60" applyFont="1" applyBorder="1" applyAlignment="1">
      <alignment horizontal="center" wrapText="1"/>
      <protection/>
    </xf>
    <xf numFmtId="0" fontId="5" fillId="0" borderId="14" xfId="60" applyFont="1" applyBorder="1" applyAlignment="1">
      <alignment horizontal="center"/>
      <protection/>
    </xf>
    <xf numFmtId="0" fontId="5" fillId="0" borderId="0" xfId="60" applyFont="1" applyAlignment="1">
      <alignment horizontal="center"/>
      <protection/>
    </xf>
    <xf numFmtId="0" fontId="6" fillId="0" borderId="15" xfId="60" applyFont="1" applyBorder="1" applyAlignment="1">
      <alignment vertical="center" wrapText="1"/>
      <protection/>
    </xf>
    <xf numFmtId="0" fontId="6" fillId="0" borderId="15" xfId="60" applyFont="1" applyBorder="1" applyAlignment="1">
      <alignment horizontal="left" vertical="center" wrapText="1"/>
      <protection/>
    </xf>
    <xf numFmtId="0" fontId="4" fillId="24" borderId="15" xfId="60" applyFont="1" applyFill="1" applyBorder="1" applyAlignment="1">
      <alignment horizontal="right" vertical="center" wrapText="1"/>
      <protection/>
    </xf>
    <xf numFmtId="0" fontId="6" fillId="0" borderId="10" xfId="58" applyFont="1" applyBorder="1" applyAlignment="1">
      <alignment vertical="top" wrapText="1"/>
      <protection/>
    </xf>
    <xf numFmtId="0" fontId="6" fillId="0" borderId="12" xfId="58" applyFont="1" applyBorder="1" applyAlignment="1">
      <alignment horizontal="centerContinuous" vertical="top" wrapText="1"/>
      <protection/>
    </xf>
    <xf numFmtId="0" fontId="4" fillId="24" borderId="15" xfId="58" applyFont="1" applyFill="1" applyBorder="1" applyAlignment="1">
      <alignment horizontal="right" vertical="top" wrapText="1"/>
      <protection/>
    </xf>
    <xf numFmtId="0" fontId="5" fillId="4" borderId="15" xfId="58" applyFont="1" applyFill="1" applyBorder="1" applyAlignment="1">
      <alignment horizontal="right" vertical="top" wrapText="1"/>
      <protection/>
    </xf>
    <xf numFmtId="0" fontId="5" fillId="0" borderId="0" xfId="58" applyFont="1" applyBorder="1" applyAlignment="1" applyProtection="1">
      <alignment vertical="top"/>
      <protection/>
    </xf>
    <xf numFmtId="174" fontId="6" fillId="0" borderId="14" xfId="60" applyNumberFormat="1" applyFont="1" applyBorder="1" applyAlignment="1" applyProtection="1">
      <alignment vertical="center"/>
      <protection locked="0"/>
    </xf>
    <xf numFmtId="1" fontId="5" fillId="0" borderId="11" xfId="58" applyNumberFormat="1" applyFont="1" applyBorder="1" applyAlignment="1">
      <alignment vertical="top" wrapText="1"/>
      <protection/>
    </xf>
    <xf numFmtId="1" fontId="5" fillId="0" borderId="10" xfId="58" applyNumberFormat="1" applyFont="1" applyBorder="1" applyAlignment="1">
      <alignment vertical="top" wrapText="1"/>
      <protection/>
    </xf>
    <xf numFmtId="1" fontId="5" fillId="0" borderId="13" xfId="58" applyNumberFormat="1" applyFont="1" applyBorder="1" applyAlignment="1">
      <alignment vertical="top" wrapText="1"/>
      <protection/>
    </xf>
    <xf numFmtId="1" fontId="4" fillId="0" borderId="15" xfId="58" applyNumberFormat="1" applyFont="1" applyBorder="1" applyAlignment="1">
      <alignment vertical="top" wrapText="1"/>
      <protection/>
    </xf>
    <xf numFmtId="1" fontId="7" fillId="0" borderId="13" xfId="58" applyNumberFormat="1" applyFont="1" applyBorder="1" applyAlignment="1">
      <alignment vertical="top" wrapText="1"/>
      <protection/>
    </xf>
    <xf numFmtId="1" fontId="6" fillId="0" borderId="15" xfId="58" applyNumberFormat="1" applyFont="1" applyBorder="1" applyAlignment="1">
      <alignment vertical="top" wrapText="1"/>
      <protection/>
    </xf>
    <xf numFmtId="1" fontId="6" fillId="0" borderId="13" xfId="58" applyNumberFormat="1" applyFont="1" applyBorder="1" applyAlignment="1">
      <alignment vertical="top" wrapText="1"/>
      <protection/>
    </xf>
    <xf numFmtId="1" fontId="6" fillId="0" borderId="13" xfId="42" applyNumberFormat="1" applyFont="1" applyBorder="1" applyAlignment="1">
      <alignment horizontal="right" vertical="top" wrapText="1"/>
    </xf>
    <xf numFmtId="1" fontId="6" fillId="0" borderId="15" xfId="58" applyNumberFormat="1" applyFont="1" applyBorder="1" applyAlignment="1">
      <alignment horizontal="left" vertical="top" wrapText="1"/>
      <protection/>
    </xf>
    <xf numFmtId="1" fontId="4" fillId="24" borderId="15" xfId="58" applyNumberFormat="1" applyFont="1" applyFill="1" applyBorder="1" applyAlignment="1">
      <alignment horizontal="right" vertical="top"/>
      <protection/>
    </xf>
    <xf numFmtId="1" fontId="4" fillId="24" borderId="13" xfId="58" applyNumberFormat="1" applyFont="1" applyFill="1" applyBorder="1" applyAlignment="1">
      <alignment vertical="top" wrapText="1"/>
      <protection/>
    </xf>
    <xf numFmtId="1" fontId="7" fillId="0" borderId="13" xfId="42" applyNumberFormat="1" applyFont="1" applyBorder="1" applyAlignment="1">
      <alignment horizontal="right" vertical="top" wrapText="1"/>
    </xf>
    <xf numFmtId="1" fontId="4" fillId="24" borderId="13" xfId="42" applyNumberFormat="1" applyFont="1" applyFill="1" applyBorder="1" applyAlignment="1">
      <alignment horizontal="right" vertical="top" wrapText="1"/>
    </xf>
    <xf numFmtId="1" fontId="6" fillId="0" borderId="15" xfId="58" applyNumberFormat="1" applyFont="1" applyBorder="1" applyAlignment="1">
      <alignment vertical="top"/>
      <protection/>
    </xf>
    <xf numFmtId="1" fontId="5" fillId="24" borderId="13" xfId="58" applyNumberFormat="1" applyFont="1" applyFill="1" applyBorder="1" applyAlignment="1">
      <alignment vertical="top" wrapText="1"/>
      <protection/>
    </xf>
    <xf numFmtId="1" fontId="5" fillId="24" borderId="13" xfId="42" applyNumberFormat="1" applyFont="1" applyFill="1" applyBorder="1" applyAlignment="1">
      <alignment horizontal="right" vertical="top" wrapText="1"/>
    </xf>
    <xf numFmtId="1" fontId="5" fillId="0" borderId="15" xfId="58" applyNumberFormat="1" applyFont="1" applyBorder="1" applyAlignment="1">
      <alignment vertical="top" wrapText="1"/>
      <protection/>
    </xf>
    <xf numFmtId="1" fontId="4" fillId="24" borderId="15" xfId="58" applyNumberFormat="1" applyFont="1" applyFill="1" applyBorder="1" applyAlignment="1">
      <alignment horizontal="right" vertical="top" wrapText="1"/>
      <protection/>
    </xf>
    <xf numFmtId="1" fontId="4" fillId="4" borderId="13" xfId="42" applyNumberFormat="1" applyFont="1" applyFill="1" applyBorder="1" applyAlignment="1">
      <alignment horizontal="right" vertical="top" wrapText="1"/>
    </xf>
    <xf numFmtId="1" fontId="6" fillId="0" borderId="13" xfId="58" applyNumberFormat="1" applyFont="1" applyBorder="1" applyAlignment="1">
      <alignment vertical="top" wrapText="1"/>
      <protection/>
    </xf>
    <xf numFmtId="0" fontId="5" fillId="0" borderId="16" xfId="58" applyFont="1" applyBorder="1" applyAlignment="1">
      <alignment vertical="top" wrapText="1"/>
      <protection/>
    </xf>
    <xf numFmtId="1" fontId="5" fillId="0" borderId="17" xfId="58" applyNumberFormat="1" applyFont="1" applyBorder="1" applyAlignment="1">
      <alignment vertical="top" wrapText="1"/>
      <protection/>
    </xf>
    <xf numFmtId="1" fontId="4" fillId="0" borderId="15" xfId="58" applyNumberFormat="1" applyFont="1" applyBorder="1" applyAlignment="1">
      <alignment horizontal="left" vertical="top" wrapText="1"/>
      <protection/>
    </xf>
    <xf numFmtId="1" fontId="6" fillId="0" borderId="15" xfId="58" applyNumberFormat="1" applyFont="1" applyBorder="1" applyAlignment="1">
      <alignment vertical="top" wrapText="1"/>
      <protection/>
    </xf>
    <xf numFmtId="1" fontId="5" fillId="24" borderId="13" xfId="58" applyNumberFormat="1" applyFont="1" applyFill="1" applyBorder="1" applyAlignment="1" applyProtection="1">
      <alignment vertical="top"/>
      <protection locked="0"/>
    </xf>
    <xf numFmtId="0" fontId="6" fillId="0" borderId="13" xfId="58" applyFont="1" applyBorder="1" applyAlignment="1">
      <alignment vertical="top" wrapText="1"/>
      <protection/>
    </xf>
    <xf numFmtId="0" fontId="6" fillId="0" borderId="15" xfId="58" applyFont="1" applyBorder="1" applyAlignment="1" applyProtection="1">
      <alignment horizontal="left" vertical="top" wrapText="1"/>
      <protection/>
    </xf>
    <xf numFmtId="1" fontId="5" fillId="0" borderId="15" xfId="58" applyNumberFormat="1" applyFont="1" applyBorder="1" applyAlignment="1">
      <alignment vertical="top" wrapText="1"/>
      <protection/>
    </xf>
    <xf numFmtId="0" fontId="8" fillId="0" borderId="0" xfId="0" applyFont="1" applyAlignment="1">
      <alignment horizontal="right" vertical="top"/>
    </xf>
    <xf numFmtId="0" fontId="6" fillId="0" borderId="0" xfId="58" applyFont="1" applyAlignment="1">
      <alignment horizontal="right" vertical="top" wrapText="1"/>
      <protection/>
    </xf>
    <xf numFmtId="0" fontId="6" fillId="0" borderId="15" xfId="60" applyFont="1" applyFill="1" applyBorder="1" applyAlignment="1">
      <alignment horizontal="left" vertical="center" wrapText="1"/>
      <protection/>
    </xf>
    <xf numFmtId="174" fontId="5" fillId="0" borderId="15" xfId="60" applyNumberFormat="1" applyFont="1" applyBorder="1" applyAlignment="1">
      <alignment vertical="center" wrapText="1"/>
      <protection/>
    </xf>
    <xf numFmtId="174" fontId="6" fillId="0" borderId="15" xfId="60" applyNumberFormat="1" applyFont="1" applyBorder="1" applyAlignment="1">
      <alignment vertical="center" wrapText="1"/>
      <protection/>
    </xf>
    <xf numFmtId="0" fontId="6" fillId="0" borderId="15" xfId="58" applyFont="1" applyBorder="1" applyAlignment="1" applyProtection="1">
      <alignment horizontal="left" vertical="top" wrapText="1"/>
      <protection/>
    </xf>
    <xf numFmtId="0" fontId="4" fillId="24" borderId="15" xfId="60" applyFont="1" applyFill="1" applyBorder="1" applyAlignment="1">
      <alignment horizontal="right" vertical="center" wrapText="1"/>
      <protection/>
    </xf>
    <xf numFmtId="0" fontId="5" fillId="25" borderId="15" xfId="58" applyFont="1" applyFill="1" applyBorder="1" applyAlignment="1">
      <alignment horizontal="right" vertical="top" wrapText="1"/>
      <protection/>
    </xf>
    <xf numFmtId="1" fontId="5" fillId="25" borderId="13" xfId="42" applyNumberFormat="1" applyFont="1" applyFill="1" applyBorder="1" applyAlignment="1">
      <alignment horizontal="right" vertical="top" wrapText="1"/>
    </xf>
    <xf numFmtId="0" fontId="5" fillId="25" borderId="18" xfId="58" applyFont="1" applyFill="1" applyBorder="1" applyAlignment="1">
      <alignment vertical="top" wrapText="1"/>
      <protection/>
    </xf>
    <xf numFmtId="0" fontId="5" fillId="25" borderId="15" xfId="58" applyFont="1" applyFill="1" applyBorder="1" applyAlignment="1">
      <alignment vertical="top" wrapText="1"/>
      <protection/>
    </xf>
    <xf numFmtId="0" fontId="6" fillId="26" borderId="15" xfId="60" applyFont="1" applyFill="1" applyBorder="1" applyAlignment="1">
      <alignment vertical="center" wrapText="1"/>
      <protection/>
    </xf>
    <xf numFmtId="1" fontId="6" fillId="25" borderId="13" xfId="58" applyNumberFormat="1" applyFont="1" applyFill="1" applyBorder="1" applyAlignment="1">
      <alignment vertical="top" wrapText="1"/>
      <protection/>
    </xf>
    <xf numFmtId="1" fontId="5" fillId="25" borderId="15" xfId="58" applyNumberFormat="1" applyFont="1" applyFill="1" applyBorder="1" applyAlignment="1">
      <alignment horizontal="right" vertical="top" wrapText="1"/>
      <protection/>
    </xf>
    <xf numFmtId="1" fontId="5" fillId="25" borderId="13" xfId="58" applyNumberFormat="1" applyFont="1" applyFill="1" applyBorder="1" applyAlignment="1" applyProtection="1">
      <alignment vertical="top"/>
      <protection locked="0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1" fontId="5" fillId="25" borderId="19" xfId="58" applyNumberFormat="1" applyFont="1" applyFill="1" applyBorder="1" applyAlignment="1">
      <alignment vertical="top" wrapText="1"/>
      <protection/>
    </xf>
    <xf numFmtId="1" fontId="28" fillId="0" borderId="13" xfId="58" applyNumberFormat="1" applyFont="1" applyBorder="1" applyAlignment="1">
      <alignment vertical="top" wrapText="1"/>
      <protection/>
    </xf>
    <xf numFmtId="0" fontId="5" fillId="0" borderId="13" xfId="58" applyFont="1" applyFill="1" applyBorder="1" applyAlignment="1">
      <alignment vertical="top" wrapText="1"/>
      <protection/>
    </xf>
    <xf numFmtId="0" fontId="6" fillId="0" borderId="13" xfId="58" applyFont="1" applyFill="1" applyBorder="1" applyAlignment="1">
      <alignment vertical="top" wrapText="1"/>
      <protection/>
    </xf>
    <xf numFmtId="1" fontId="28" fillId="0" borderId="13" xfId="58" applyNumberFormat="1" applyFont="1" applyFill="1" applyBorder="1" applyAlignment="1">
      <alignment vertical="top" wrapText="1"/>
      <protection/>
    </xf>
    <xf numFmtId="0" fontId="5" fillId="0" borderId="14" xfId="60" applyFont="1" applyFill="1" applyBorder="1" applyAlignment="1">
      <alignment horizontal="center" vertical="center" wrapText="1"/>
      <protection/>
    </xf>
    <xf numFmtId="0" fontId="6" fillId="0" borderId="0" xfId="60" applyNumberFormat="1" applyFont="1">
      <alignment/>
      <protection/>
    </xf>
    <xf numFmtId="0" fontId="5" fillId="0" borderId="0" xfId="60" applyNumberFormat="1" applyFont="1">
      <alignment/>
      <protection/>
    </xf>
    <xf numFmtId="0" fontId="5" fillId="0" borderId="11" xfId="60" applyNumberFormat="1" applyFont="1" applyBorder="1" applyAlignment="1">
      <alignment horizontal="centerContinuous" vertical="center"/>
      <protection/>
    </xf>
    <xf numFmtId="0" fontId="5" fillId="0" borderId="13" xfId="60" applyNumberFormat="1" applyFont="1" applyBorder="1" applyAlignment="1">
      <alignment horizontal="center" vertical="center" wrapText="1"/>
      <protection/>
    </xf>
    <xf numFmtId="0" fontId="5" fillId="0" borderId="13" xfId="60" applyNumberFormat="1" applyFont="1" applyBorder="1" applyAlignment="1">
      <alignment horizontal="center"/>
      <protection/>
    </xf>
    <xf numFmtId="0" fontId="5" fillId="0" borderId="13" xfId="60" applyNumberFormat="1" applyFont="1" applyBorder="1" applyAlignment="1" applyProtection="1">
      <alignment vertical="center"/>
      <protection locked="0"/>
    </xf>
    <xf numFmtId="0" fontId="6" fillId="0" borderId="13" xfId="60" applyNumberFormat="1" applyFont="1" applyBorder="1" applyAlignment="1" applyProtection="1">
      <alignment vertical="center"/>
      <protection locked="0"/>
    </xf>
    <xf numFmtId="0" fontId="5" fillId="24" borderId="13" xfId="60" applyNumberFormat="1" applyFont="1" applyFill="1" applyBorder="1" applyAlignment="1" applyProtection="1">
      <alignment vertical="center"/>
      <protection locked="0"/>
    </xf>
    <xf numFmtId="0" fontId="5" fillId="0" borderId="13" xfId="60" applyNumberFormat="1" applyFont="1" applyFill="1" applyBorder="1" applyAlignment="1" applyProtection="1">
      <alignment vertical="center"/>
      <protection locked="0"/>
    </xf>
    <xf numFmtId="0" fontId="6" fillId="26" borderId="14" xfId="60" applyNumberFormat="1" applyFont="1" applyFill="1" applyBorder="1" applyAlignment="1" applyProtection="1">
      <alignment vertical="center"/>
      <protection locked="0"/>
    </xf>
    <xf numFmtId="0" fontId="6" fillId="0" borderId="0" xfId="58" applyNumberFormat="1" applyFont="1" applyBorder="1" applyAlignment="1">
      <alignment vertical="top" wrapText="1"/>
      <protection/>
    </xf>
    <xf numFmtId="0" fontId="8" fillId="0" borderId="0" xfId="0" applyNumberFormat="1" applyFont="1" applyAlignment="1">
      <alignment vertical="top"/>
    </xf>
    <xf numFmtId="0" fontId="10" fillId="0" borderId="0" xfId="0" applyNumberFormat="1" applyFont="1" applyAlignment="1">
      <alignment horizontal="right" vertical="top"/>
    </xf>
    <xf numFmtId="0" fontId="6" fillId="0" borderId="13" xfId="58" applyNumberFormat="1" applyFont="1" applyBorder="1" applyAlignment="1">
      <alignment vertical="top" wrapText="1"/>
      <protection/>
    </xf>
    <xf numFmtId="0" fontId="6" fillId="0" borderId="13" xfId="58" applyNumberFormat="1" applyFont="1" applyBorder="1" applyAlignment="1" applyProtection="1">
      <alignment vertical="top"/>
      <protection locked="0"/>
    </xf>
    <xf numFmtId="0" fontId="6" fillId="0" borderId="0" xfId="59" applyFont="1" applyAlignment="1">
      <alignment wrapText="1"/>
      <protection/>
    </xf>
    <xf numFmtId="0" fontId="5" fillId="0" borderId="0" xfId="59" applyFont="1" applyAlignment="1">
      <alignment horizontal="center" wrapText="1"/>
      <protection/>
    </xf>
    <xf numFmtId="0" fontId="4" fillId="0" borderId="0" xfId="59" applyFont="1" applyBorder="1" applyAlignment="1">
      <alignment wrapText="1"/>
      <protection/>
    </xf>
    <xf numFmtId="3" fontId="6" fillId="0" borderId="0" xfId="59" applyNumberFormat="1" applyFont="1" applyBorder="1" applyAlignment="1" applyProtection="1">
      <alignment wrapText="1"/>
      <protection locked="0"/>
    </xf>
    <xf numFmtId="3" fontId="5" fillId="0" borderId="0" xfId="59" applyNumberFormat="1" applyFont="1" applyBorder="1" applyAlignment="1" applyProtection="1">
      <alignment wrapText="1"/>
      <protection locked="0"/>
    </xf>
    <xf numFmtId="3" fontId="5" fillId="0" borderId="0" xfId="59" applyNumberFormat="1" applyFont="1" applyBorder="1" applyAlignment="1">
      <alignment wrapText="1"/>
      <protection/>
    </xf>
    <xf numFmtId="0" fontId="5" fillId="0" borderId="0" xfId="59" applyFont="1" applyBorder="1" applyAlignment="1">
      <alignment wrapText="1"/>
      <protection/>
    </xf>
    <xf numFmtId="0" fontId="31" fillId="0" borderId="0" xfId="61" applyFont="1">
      <alignment/>
      <protection/>
    </xf>
    <xf numFmtId="0" fontId="30" fillId="0" borderId="0" xfId="61" applyFont="1">
      <alignment/>
      <protection/>
    </xf>
    <xf numFmtId="0" fontId="30" fillId="0" borderId="0" xfId="61" applyFont="1" applyAlignment="1">
      <alignment/>
      <protection/>
    </xf>
    <xf numFmtId="0" fontId="30" fillId="0" borderId="0" xfId="61" applyFont="1" applyBorder="1" applyAlignment="1">
      <alignment vertical="top" wrapText="1"/>
      <protection/>
    </xf>
    <xf numFmtId="0" fontId="31" fillId="0" borderId="0" xfId="58" applyFont="1" applyBorder="1" applyAlignment="1">
      <alignment wrapText="1"/>
      <protection/>
    </xf>
    <xf numFmtId="3" fontId="31" fillId="0" borderId="0" xfId="61" applyNumberFormat="1" applyFont="1" applyBorder="1" applyAlignment="1" applyProtection="1">
      <alignment/>
      <protection locked="0"/>
    </xf>
    <xf numFmtId="0" fontId="31" fillId="0" borderId="0" xfId="58" applyFont="1" applyBorder="1" applyAlignment="1">
      <alignment vertical="top" wrapText="1"/>
      <protection/>
    </xf>
    <xf numFmtId="3" fontId="31" fillId="0" borderId="0" xfId="61" applyNumberFormat="1" applyFont="1" applyBorder="1" applyAlignment="1" applyProtection="1">
      <alignment vertical="center"/>
      <protection locked="0"/>
    </xf>
    <xf numFmtId="0" fontId="31" fillId="0" borderId="0" xfId="0" applyFont="1" applyAlignment="1">
      <alignment horizontal="left" vertical="top"/>
    </xf>
    <xf numFmtId="0" fontId="31" fillId="0" borderId="0" xfId="61" applyFont="1" applyProtection="1">
      <alignment/>
      <protection locked="0"/>
    </xf>
    <xf numFmtId="0" fontId="31" fillId="0" borderId="0" xfId="61" applyFont="1" applyBorder="1">
      <alignment/>
      <protection/>
    </xf>
    <xf numFmtId="0" fontId="31" fillId="0" borderId="0" xfId="61" applyFont="1" applyAlignment="1">
      <alignment wrapText="1"/>
      <protection/>
    </xf>
    <xf numFmtId="0" fontId="31" fillId="0" borderId="0" xfId="59" applyFont="1" applyAlignment="1">
      <alignment wrapText="1"/>
      <protection/>
    </xf>
    <xf numFmtId="0" fontId="31" fillId="0" borderId="20" xfId="59" applyFont="1" applyBorder="1" applyAlignment="1">
      <alignment horizontal="center" wrapText="1"/>
      <protection/>
    </xf>
    <xf numFmtId="0" fontId="30" fillId="0" borderId="21" xfId="59" applyFont="1" applyBorder="1" applyAlignment="1">
      <alignment horizontal="center" vertical="center" wrapText="1"/>
      <protection/>
    </xf>
    <xf numFmtId="0" fontId="30" fillId="0" borderId="20" xfId="59" applyFont="1" applyBorder="1" applyAlignment="1">
      <alignment horizontal="center" vertical="center" wrapText="1"/>
      <protection/>
    </xf>
    <xf numFmtId="0" fontId="30" fillId="0" borderId="20" xfId="59" applyFont="1" applyBorder="1" applyAlignment="1">
      <alignment horizontal="center" wrapText="1"/>
      <protection/>
    </xf>
    <xf numFmtId="0" fontId="32" fillId="0" borderId="22" xfId="59" applyFont="1" applyBorder="1" applyAlignment="1">
      <alignment wrapText="1"/>
      <protection/>
    </xf>
    <xf numFmtId="174" fontId="31" fillId="0" borderId="10" xfId="59" applyNumberFormat="1" applyFont="1" applyBorder="1" applyAlignment="1" applyProtection="1">
      <alignment wrapText="1"/>
      <protection locked="0"/>
    </xf>
    <xf numFmtId="174" fontId="31" fillId="0" borderId="11" xfId="59" applyNumberFormat="1" applyFont="1" applyBorder="1" applyAlignment="1" applyProtection="1">
      <alignment wrapText="1"/>
      <protection locked="0"/>
    </xf>
    <xf numFmtId="174" fontId="31" fillId="0" borderId="12" xfId="59" applyNumberFormat="1" applyFont="1" applyBorder="1" applyAlignment="1">
      <alignment wrapText="1"/>
      <protection/>
    </xf>
    <xf numFmtId="174" fontId="31" fillId="0" borderId="15" xfId="59" applyNumberFormat="1" applyFont="1" applyBorder="1" applyAlignment="1" applyProtection="1">
      <alignment wrapText="1"/>
      <protection locked="0"/>
    </xf>
    <xf numFmtId="174" fontId="31" fillId="0" borderId="13" xfId="59" applyNumberFormat="1" applyFont="1" applyBorder="1" applyAlignment="1" applyProtection="1">
      <alignment wrapText="1"/>
      <protection locked="0"/>
    </xf>
    <xf numFmtId="174" fontId="30" fillId="24" borderId="15" xfId="59" applyNumberFormat="1" applyFont="1" applyFill="1" applyBorder="1" applyAlignment="1" applyProtection="1">
      <alignment wrapText="1"/>
      <protection locked="0"/>
    </xf>
    <xf numFmtId="174" fontId="31" fillId="27" borderId="12" xfId="59" applyNumberFormat="1" applyFont="1" applyFill="1" applyBorder="1" applyAlignment="1">
      <alignment wrapText="1"/>
      <protection/>
    </xf>
    <xf numFmtId="174" fontId="30" fillId="4" borderId="15" xfId="59" applyNumberFormat="1" applyFont="1" applyFill="1" applyBorder="1" applyAlignment="1" applyProtection="1">
      <alignment wrapText="1"/>
      <protection locked="0"/>
    </xf>
    <xf numFmtId="174" fontId="31" fillId="4" borderId="15" xfId="59" applyNumberFormat="1" applyFont="1" applyFill="1" applyBorder="1" applyAlignment="1" applyProtection="1">
      <alignment wrapText="1"/>
      <protection locked="0"/>
    </xf>
    <xf numFmtId="174" fontId="30" fillId="4" borderId="13" xfId="59" applyNumberFormat="1" applyFont="1" applyFill="1" applyBorder="1" applyAlignment="1" applyProtection="1">
      <alignment wrapText="1"/>
      <protection locked="0"/>
    </xf>
    <xf numFmtId="174" fontId="30" fillId="4" borderId="14" xfId="59" applyNumberFormat="1" applyFont="1" applyFill="1" applyBorder="1" applyAlignment="1">
      <alignment wrapText="1"/>
      <protection/>
    </xf>
    <xf numFmtId="174" fontId="31" fillId="4" borderId="18" xfId="59" applyNumberFormat="1" applyFont="1" applyFill="1" applyBorder="1" applyAlignment="1" applyProtection="1">
      <alignment wrapText="1"/>
      <protection locked="0"/>
    </xf>
    <xf numFmtId="174" fontId="30" fillId="4" borderId="19" xfId="59" applyNumberFormat="1" applyFont="1" applyFill="1" applyBorder="1" applyAlignment="1" applyProtection="1">
      <alignment wrapText="1"/>
      <protection locked="0"/>
    </xf>
    <xf numFmtId="174" fontId="30" fillId="4" borderId="23" xfId="59" applyNumberFormat="1" applyFont="1" applyFill="1" applyBorder="1" applyAlignment="1">
      <alignment wrapText="1"/>
      <protection/>
    </xf>
    <xf numFmtId="0" fontId="33" fillId="0" borderId="24" xfId="59" applyFont="1" applyBorder="1" applyAlignment="1">
      <alignment wrapText="1"/>
      <protection/>
    </xf>
    <xf numFmtId="0" fontId="34" fillId="24" borderId="24" xfId="59" applyFont="1" applyFill="1" applyBorder="1" applyAlignment="1">
      <alignment horizontal="right" wrapText="1"/>
      <protection/>
    </xf>
    <xf numFmtId="0" fontId="35" fillId="0" borderId="24" xfId="59" applyFont="1" applyBorder="1" applyAlignment="1">
      <alignment wrapText="1"/>
      <protection/>
    </xf>
    <xf numFmtId="0" fontId="35" fillId="4" borderId="24" xfId="59" applyFont="1" applyFill="1" applyBorder="1" applyAlignment="1">
      <alignment wrapText="1"/>
      <protection/>
    </xf>
    <xf numFmtId="0" fontId="35" fillId="4" borderId="25" xfId="59" applyFont="1" applyFill="1" applyBorder="1" applyAlignment="1">
      <alignment wrapText="1"/>
      <protection/>
    </xf>
    <xf numFmtId="0" fontId="37" fillId="0" borderId="0" xfId="61" applyFont="1" applyAlignment="1">
      <alignment horizontal="center" vertical="center" wrapText="1"/>
      <protection/>
    </xf>
    <xf numFmtId="0" fontId="37" fillId="0" borderId="20" xfId="61" applyFont="1" applyBorder="1" applyAlignment="1">
      <alignment horizontal="center" wrapText="1"/>
      <protection/>
    </xf>
    <xf numFmtId="0" fontId="37" fillId="0" borderId="0" xfId="61" applyFont="1" applyAlignment="1">
      <alignment horizontal="center"/>
      <protection/>
    </xf>
    <xf numFmtId="174" fontId="38" fillId="0" borderId="26" xfId="61" applyNumberFormat="1" applyFont="1" applyBorder="1">
      <alignment/>
      <protection/>
    </xf>
    <xf numFmtId="0" fontId="38" fillId="0" borderId="0" xfId="61" applyFont="1">
      <alignment/>
      <protection/>
    </xf>
    <xf numFmtId="174" fontId="38" fillId="0" borderId="13" xfId="61" applyNumberFormat="1" applyFont="1" applyBorder="1" applyAlignment="1" applyProtection="1">
      <alignment vertical="center"/>
      <protection locked="0"/>
    </xf>
    <xf numFmtId="174" fontId="38" fillId="0" borderId="27" xfId="42" applyNumberFormat="1" applyFont="1" applyBorder="1" applyAlignment="1">
      <alignment/>
    </xf>
    <xf numFmtId="174" fontId="38" fillId="0" borderId="28" xfId="61" applyNumberFormat="1" applyFont="1" applyBorder="1" applyAlignment="1" applyProtection="1">
      <alignment vertical="center"/>
      <protection locked="0"/>
    </xf>
    <xf numFmtId="174" fontId="38" fillId="0" borderId="29" xfId="61" applyNumberFormat="1" applyFont="1" applyBorder="1" applyAlignment="1" applyProtection="1">
      <alignment vertical="center"/>
      <protection locked="0"/>
    </xf>
    <xf numFmtId="174" fontId="38" fillId="0" borderId="30" xfId="61" applyNumberFormat="1" applyFont="1" applyBorder="1">
      <alignment/>
      <protection/>
    </xf>
    <xf numFmtId="174" fontId="38" fillId="4" borderId="31" xfId="61" applyNumberFormat="1" applyFont="1" applyFill="1" applyBorder="1" applyAlignment="1" applyProtection="1">
      <alignment vertical="center"/>
      <protection locked="0"/>
    </xf>
    <xf numFmtId="174" fontId="38" fillId="4" borderId="32" xfId="61" applyNumberFormat="1" applyFont="1" applyFill="1" applyBorder="1">
      <alignment/>
      <protection/>
    </xf>
    <xf numFmtId="174" fontId="38" fillId="4" borderId="33" xfId="61" applyNumberFormat="1" applyFont="1" applyFill="1" applyBorder="1" applyAlignment="1" applyProtection="1">
      <alignment vertical="center"/>
      <protection locked="0"/>
    </xf>
    <xf numFmtId="174" fontId="38" fillId="4" borderId="34" xfId="61" applyNumberFormat="1" applyFont="1" applyFill="1" applyBorder="1" applyAlignment="1" applyProtection="1">
      <alignment vertical="center"/>
      <protection locked="0"/>
    </xf>
    <xf numFmtId="174" fontId="38" fillId="4" borderId="20" xfId="61" applyNumberFormat="1" applyFont="1" applyFill="1" applyBorder="1">
      <alignment/>
      <protection/>
    </xf>
    <xf numFmtId="0" fontId="36" fillId="0" borderId="15" xfId="61" applyFont="1" applyBorder="1" applyAlignment="1">
      <alignment vertical="center" wrapText="1"/>
      <protection/>
    </xf>
    <xf numFmtId="0" fontId="36" fillId="0" borderId="16" xfId="61" applyFont="1" applyBorder="1" applyAlignment="1">
      <alignment vertical="center" wrapText="1"/>
      <protection/>
    </xf>
    <xf numFmtId="0" fontId="36" fillId="0" borderId="35" xfId="61" applyFont="1" applyBorder="1" applyAlignment="1">
      <alignment vertical="center" wrapText="1"/>
      <protection/>
    </xf>
    <xf numFmtId="0" fontId="40" fillId="4" borderId="34" xfId="61" applyFont="1" applyFill="1" applyBorder="1" applyAlignment="1">
      <alignment vertical="center" wrapText="1"/>
      <protection/>
    </xf>
    <xf numFmtId="0" fontId="40" fillId="4" borderId="36" xfId="61" applyFont="1" applyFill="1" applyBorder="1" applyAlignment="1">
      <alignment vertical="center" wrapText="1"/>
      <protection/>
    </xf>
    <xf numFmtId="174" fontId="38" fillId="0" borderId="0" xfId="61" applyNumberFormat="1" applyFont="1" applyBorder="1" applyAlignment="1" applyProtection="1">
      <alignment vertical="center"/>
      <protection locked="0"/>
    </xf>
    <xf numFmtId="174" fontId="38" fillId="28" borderId="31" xfId="61" applyNumberFormat="1" applyFont="1" applyFill="1" applyBorder="1" applyAlignment="1" applyProtection="1">
      <alignment vertical="center"/>
      <protection locked="0"/>
    </xf>
    <xf numFmtId="174" fontId="38" fillId="28" borderId="33" xfId="61" applyNumberFormat="1" applyFont="1" applyFill="1" applyBorder="1" applyAlignment="1" applyProtection="1">
      <alignment vertical="center"/>
      <protection locked="0"/>
    </xf>
    <xf numFmtId="174" fontId="38" fillId="28" borderId="34" xfId="61" applyNumberFormat="1" applyFont="1" applyFill="1" applyBorder="1" applyAlignment="1" applyProtection="1">
      <alignment vertical="center"/>
      <protection locked="0"/>
    </xf>
    <xf numFmtId="174" fontId="38" fillId="28" borderId="32" xfId="61" applyNumberFormat="1" applyFont="1" applyFill="1" applyBorder="1">
      <alignment/>
      <protection/>
    </xf>
    <xf numFmtId="0" fontId="5" fillId="0" borderId="13" xfId="58" applyFont="1" applyFill="1" applyBorder="1" applyAlignment="1" applyProtection="1">
      <alignment vertical="top"/>
      <protection locked="0"/>
    </xf>
    <xf numFmtId="0" fontId="6" fillId="0" borderId="0" xfId="58" applyFont="1" applyAlignment="1">
      <alignment horizontal="center" vertical="top" wrapText="1"/>
      <protection/>
    </xf>
    <xf numFmtId="0" fontId="42" fillId="29" borderId="0" xfId="57" applyFont="1" applyFill="1" applyAlignment="1">
      <alignment/>
      <protection/>
    </xf>
    <xf numFmtId="0" fontId="42" fillId="29" borderId="0" xfId="0" applyFont="1" applyFill="1" applyBorder="1" applyAlignment="1">
      <alignment/>
    </xf>
    <xf numFmtId="0" fontId="42" fillId="29" borderId="0" xfId="57" applyFont="1" applyFill="1" applyAlignment="1">
      <alignment horizontal="right"/>
      <protection/>
    </xf>
    <xf numFmtId="0" fontId="43" fillId="29" borderId="0" xfId="0" applyFont="1" applyFill="1" applyBorder="1" applyAlignment="1">
      <alignment horizontal="center"/>
    </xf>
    <xf numFmtId="186" fontId="43" fillId="29" borderId="0" xfId="0" applyNumberFormat="1" applyFont="1" applyFill="1" applyBorder="1" applyAlignment="1">
      <alignment horizontal="right"/>
    </xf>
    <xf numFmtId="0" fontId="43" fillId="29" borderId="0" xfId="0" applyFont="1" applyFill="1" applyBorder="1" applyAlignment="1">
      <alignment/>
    </xf>
    <xf numFmtId="0" fontId="34" fillId="0" borderId="20" xfId="61" applyFont="1" applyBorder="1" applyAlignment="1">
      <alignment horizontal="center"/>
      <protection/>
    </xf>
    <xf numFmtId="0" fontId="6" fillId="0" borderId="0" xfId="58" applyFont="1" applyAlignment="1">
      <alignment horizontal="centerContinuous" vertical="top"/>
      <protection/>
    </xf>
    <xf numFmtId="0" fontId="37" fillId="0" borderId="0" xfId="61" applyFont="1">
      <alignment/>
      <protection/>
    </xf>
    <xf numFmtId="0" fontId="5" fillId="0" borderId="0" xfId="58" applyFont="1" applyAlignment="1">
      <alignment horizontal="center" vertical="top" wrapText="1"/>
      <protection/>
    </xf>
    <xf numFmtId="0" fontId="5" fillId="0" borderId="0" xfId="60" applyFont="1" applyAlignment="1">
      <alignment horizontal="left"/>
      <protection/>
    </xf>
    <xf numFmtId="0" fontId="6" fillId="0" borderId="37" xfId="60" applyNumberFormat="1" applyFont="1" applyBorder="1" applyAlignment="1" applyProtection="1">
      <alignment vertical="center"/>
      <protection locked="0"/>
    </xf>
    <xf numFmtId="0" fontId="5" fillId="24" borderId="37" xfId="60" applyNumberFormat="1" applyFont="1" applyFill="1" applyBorder="1" applyAlignment="1" applyProtection="1">
      <alignment vertical="center"/>
      <protection locked="0"/>
    </xf>
    <xf numFmtId="0" fontId="5" fillId="0" borderId="37" xfId="60" applyNumberFormat="1" applyFont="1" applyFill="1" applyBorder="1" applyAlignment="1" applyProtection="1">
      <alignment vertical="center"/>
      <protection locked="0"/>
    </xf>
    <xf numFmtId="0" fontId="6" fillId="24" borderId="35" xfId="60" applyFont="1" applyFill="1" applyBorder="1" applyAlignment="1">
      <alignment wrapText="1"/>
      <protection/>
    </xf>
    <xf numFmtId="0" fontId="6" fillId="24" borderId="28" xfId="60" applyNumberFormat="1" applyFont="1" applyFill="1" applyBorder="1">
      <alignment/>
      <protection/>
    </xf>
    <xf numFmtId="0" fontId="6" fillId="0" borderId="38" xfId="60" applyFont="1" applyBorder="1" applyAlignment="1">
      <alignment wrapText="1"/>
      <protection/>
    </xf>
    <xf numFmtId="0" fontId="6" fillId="0" borderId="39" xfId="60" applyFont="1" applyBorder="1" applyAlignment="1">
      <alignment wrapText="1"/>
      <protection/>
    </xf>
    <xf numFmtId="0" fontId="6" fillId="0" borderId="40" xfId="60" applyFont="1" applyBorder="1" applyAlignment="1">
      <alignment wrapText="1"/>
      <protection/>
    </xf>
    <xf numFmtId="174" fontId="6" fillId="0" borderId="37" xfId="60" applyNumberFormat="1" applyFont="1" applyBorder="1" applyAlignment="1" applyProtection="1">
      <alignment vertical="center"/>
      <protection locked="0"/>
    </xf>
    <xf numFmtId="0" fontId="6" fillId="25" borderId="35" xfId="60" applyFont="1" applyFill="1" applyBorder="1" applyAlignment="1">
      <alignment wrapText="1"/>
      <protection/>
    </xf>
    <xf numFmtId="0" fontId="6" fillId="25" borderId="28" xfId="60" applyNumberFormat="1" applyFont="1" applyFill="1" applyBorder="1">
      <alignment/>
      <protection/>
    </xf>
    <xf numFmtId="0" fontId="6" fillId="0" borderId="28" xfId="60" applyNumberFormat="1" applyFont="1" applyBorder="1">
      <alignment/>
      <protection/>
    </xf>
    <xf numFmtId="0" fontId="6" fillId="0" borderId="41" xfId="60" applyNumberFormat="1" applyFont="1" applyBorder="1">
      <alignment/>
      <protection/>
    </xf>
    <xf numFmtId="0" fontId="6" fillId="0" borderId="17" xfId="60" applyNumberFormat="1" applyFont="1" applyBorder="1">
      <alignment/>
      <protection/>
    </xf>
    <xf numFmtId="0" fontId="5" fillId="0" borderId="35" xfId="58" applyFont="1" applyFill="1" applyBorder="1" applyAlignment="1">
      <alignment horizontal="left" vertical="top" wrapText="1"/>
      <protection/>
    </xf>
    <xf numFmtId="0" fontId="5" fillId="25" borderId="42" xfId="58" applyFont="1" applyFill="1" applyBorder="1" applyAlignment="1">
      <alignment horizontal="right" vertical="top" wrapText="1"/>
      <protection/>
    </xf>
    <xf numFmtId="1" fontId="5" fillId="0" borderId="28" xfId="42" applyNumberFormat="1" applyFont="1" applyFill="1" applyBorder="1" applyAlignment="1">
      <alignment horizontal="right" vertical="top" wrapText="1"/>
    </xf>
    <xf numFmtId="1" fontId="5" fillId="25" borderId="43" xfId="42" applyNumberFormat="1" applyFont="1" applyFill="1" applyBorder="1" applyAlignment="1">
      <alignment horizontal="right" vertical="top" wrapText="1"/>
    </xf>
    <xf numFmtId="0" fontId="6" fillId="0" borderId="44" xfId="58" applyFont="1" applyBorder="1" applyAlignment="1">
      <alignment vertical="top" wrapText="1"/>
      <protection/>
    </xf>
    <xf numFmtId="0" fontId="7" fillId="0" borderId="15" xfId="58" applyFont="1" applyBorder="1" applyAlignment="1">
      <alignment vertical="top" wrapText="1"/>
      <protection/>
    </xf>
    <xf numFmtId="0" fontId="47" fillId="0" borderId="44" xfId="0" applyFont="1" applyFill="1" applyBorder="1" applyAlignment="1">
      <alignment vertical="center" wrapText="1"/>
    </xf>
    <xf numFmtId="0" fontId="47" fillId="0" borderId="14" xfId="0" applyFont="1" applyFill="1" applyBorder="1" applyAlignment="1">
      <alignment vertical="center" wrapText="1"/>
    </xf>
    <xf numFmtId="0" fontId="47" fillId="0" borderId="13" xfId="0" applyFont="1" applyFill="1" applyBorder="1" applyAlignment="1">
      <alignment vertical="center" wrapText="1"/>
    </xf>
    <xf numFmtId="1" fontId="5" fillId="0" borderId="13" xfId="58" applyNumberFormat="1" applyFont="1" applyBorder="1" applyAlignment="1">
      <alignment vertical="top" wrapText="1"/>
      <protection/>
    </xf>
    <xf numFmtId="0" fontId="30" fillId="0" borderId="18" xfId="58" applyFont="1" applyBorder="1" applyAlignment="1">
      <alignment horizontal="center" vertical="top"/>
      <protection/>
    </xf>
    <xf numFmtId="0" fontId="30" fillId="0" borderId="19" xfId="58" applyFont="1" applyBorder="1" applyAlignment="1">
      <alignment horizontal="center" vertical="top"/>
      <protection/>
    </xf>
    <xf numFmtId="0" fontId="30" fillId="0" borderId="23" xfId="58" applyFont="1" applyBorder="1" applyAlignment="1">
      <alignment horizontal="center" vertical="top" wrapText="1"/>
      <protection/>
    </xf>
    <xf numFmtId="0" fontId="30" fillId="0" borderId="18" xfId="58" applyFont="1" applyBorder="1" applyAlignment="1">
      <alignment horizontal="center" vertical="top" wrapText="1"/>
      <protection/>
    </xf>
    <xf numFmtId="0" fontId="30" fillId="0" borderId="19" xfId="58" applyFont="1" applyBorder="1" applyAlignment="1">
      <alignment horizontal="center" vertical="top" wrapText="1"/>
      <protection/>
    </xf>
    <xf numFmtId="0" fontId="30" fillId="0" borderId="23" xfId="58" applyFont="1" applyBorder="1" applyAlignment="1">
      <alignment horizontal="center" vertical="top"/>
      <protection/>
    </xf>
    <xf numFmtId="0" fontId="5" fillId="0" borderId="19" xfId="60" applyNumberFormat="1" applyFont="1" applyBorder="1" applyAlignment="1" applyProtection="1">
      <alignment vertical="center"/>
      <protection locked="0"/>
    </xf>
    <xf numFmtId="0" fontId="5" fillId="0" borderId="16" xfId="60" applyFont="1" applyBorder="1" applyAlignment="1">
      <alignment wrapText="1"/>
      <protection/>
    </xf>
    <xf numFmtId="0" fontId="5" fillId="0" borderId="45" xfId="60" applyNumberFormat="1" applyFont="1" applyBorder="1">
      <alignment/>
      <protection/>
    </xf>
    <xf numFmtId="0" fontId="5" fillId="0" borderId="18" xfId="60" applyFont="1" applyBorder="1" applyAlignment="1">
      <alignment vertical="center" wrapText="1"/>
      <protection/>
    </xf>
    <xf numFmtId="0" fontId="6" fillId="0" borderId="46" xfId="58" applyFont="1" applyBorder="1" applyAlignment="1">
      <alignment horizontal="centerContinuous" vertical="top" wrapText="1"/>
      <protection/>
    </xf>
    <xf numFmtId="0" fontId="30" fillId="0" borderId="47" xfId="58" applyFont="1" applyBorder="1" applyAlignment="1">
      <alignment horizontal="center" vertical="top"/>
      <protection/>
    </xf>
    <xf numFmtId="0" fontId="5" fillId="0" borderId="46" xfId="58" applyFont="1" applyBorder="1" applyAlignment="1">
      <alignment vertical="top" wrapText="1"/>
      <protection/>
    </xf>
    <xf numFmtId="0" fontId="5" fillId="0" borderId="27" xfId="58" applyFont="1" applyBorder="1" applyAlignment="1">
      <alignment vertical="top" wrapText="1"/>
      <protection/>
    </xf>
    <xf numFmtId="0" fontId="4" fillId="0" borderId="44" xfId="58" applyFont="1" applyBorder="1" applyAlignment="1">
      <alignment vertical="top" wrapText="1"/>
      <protection/>
    </xf>
    <xf numFmtId="0" fontId="6" fillId="0" borderId="48" xfId="58" applyFont="1" applyBorder="1" applyAlignment="1">
      <alignment horizontal="left" vertical="top" wrapText="1"/>
      <protection/>
    </xf>
    <xf numFmtId="0" fontId="6" fillId="0" borderId="27" xfId="58" applyFont="1" applyBorder="1" applyAlignment="1">
      <alignment horizontal="left" vertical="top" wrapText="1"/>
      <protection/>
    </xf>
    <xf numFmtId="0" fontId="4" fillId="24" borderId="44" xfId="58" applyFont="1" applyFill="1" applyBorder="1" applyAlignment="1">
      <alignment horizontal="right" vertical="top" wrapText="1"/>
      <protection/>
    </xf>
    <xf numFmtId="0" fontId="6" fillId="0" borderId="44" xfId="58" applyFont="1" applyBorder="1" applyAlignment="1">
      <alignment vertical="top" wrapText="1"/>
      <protection/>
    </xf>
    <xf numFmtId="0" fontId="6" fillId="0" borderId="44" xfId="58" applyFont="1" applyBorder="1" applyAlignment="1">
      <alignment horizontal="left" vertical="top" wrapText="1"/>
      <protection/>
    </xf>
    <xf numFmtId="0" fontId="5" fillId="4" borderId="44" xfId="58" applyFont="1" applyFill="1" applyBorder="1" applyAlignment="1">
      <alignment horizontal="right" vertical="top" wrapText="1"/>
      <protection/>
    </xf>
    <xf numFmtId="0" fontId="5" fillId="0" borderId="44" xfId="58" applyFont="1" applyBorder="1" applyAlignment="1">
      <alignment vertical="top" wrapText="1"/>
      <protection/>
    </xf>
    <xf numFmtId="0" fontId="7" fillId="0" borderId="44" xfId="58" applyFont="1" applyBorder="1" applyAlignment="1">
      <alignment vertical="top" wrapText="1"/>
      <protection/>
    </xf>
    <xf numFmtId="0" fontId="5" fillId="25" borderId="44" xfId="58" applyFont="1" applyFill="1" applyBorder="1" applyAlignment="1">
      <alignment horizontal="right" vertical="top" wrapText="1"/>
      <protection/>
    </xf>
    <xf numFmtId="0" fontId="5" fillId="25" borderId="49" xfId="58" applyFont="1" applyFill="1" applyBorder="1" applyAlignment="1">
      <alignment horizontal="right" vertical="top" wrapText="1"/>
      <protection/>
    </xf>
    <xf numFmtId="0" fontId="6" fillId="0" borderId="46" xfId="58" applyFont="1" applyBorder="1" applyAlignment="1">
      <alignment vertical="top" wrapText="1"/>
      <protection/>
    </xf>
    <xf numFmtId="0" fontId="30" fillId="0" borderId="47" xfId="58" applyFont="1" applyBorder="1" applyAlignment="1">
      <alignment horizontal="center" vertical="top" wrapText="1"/>
      <protection/>
    </xf>
    <xf numFmtId="1" fontId="5" fillId="0" borderId="46" xfId="58" applyNumberFormat="1" applyFont="1" applyBorder="1" applyAlignment="1">
      <alignment vertical="top" wrapText="1"/>
      <protection/>
    </xf>
    <xf numFmtId="1" fontId="4" fillId="0" borderId="44" xfId="58" applyNumberFormat="1" applyFont="1" applyBorder="1" applyAlignment="1">
      <alignment vertical="top" wrapText="1"/>
      <protection/>
    </xf>
    <xf numFmtId="1" fontId="4" fillId="0" borderId="44" xfId="58" applyNumberFormat="1" applyFont="1" applyBorder="1" applyAlignment="1">
      <alignment horizontal="left" vertical="top" wrapText="1"/>
      <protection/>
    </xf>
    <xf numFmtId="1" fontId="6" fillId="0" borderId="44" xfId="58" applyNumberFormat="1" applyFont="1" applyBorder="1" applyAlignment="1">
      <alignment horizontal="left" vertical="top" wrapText="1"/>
      <protection/>
    </xf>
    <xf numFmtId="1" fontId="6" fillId="0" borderId="44" xfId="58" applyNumberFormat="1" applyFont="1" applyBorder="1" applyAlignment="1">
      <alignment vertical="top" wrapText="1"/>
      <protection/>
    </xf>
    <xf numFmtId="1" fontId="4" fillId="24" borderId="44" xfId="58" applyNumberFormat="1" applyFont="1" applyFill="1" applyBorder="1" applyAlignment="1">
      <alignment horizontal="right" vertical="top" wrapText="1"/>
      <protection/>
    </xf>
    <xf numFmtId="1" fontId="5" fillId="25" borderId="44" xfId="58" applyNumberFormat="1" applyFont="1" applyFill="1" applyBorder="1" applyAlignment="1">
      <alignment horizontal="right" vertical="top" wrapText="1"/>
      <protection/>
    </xf>
    <xf numFmtId="1" fontId="5" fillId="0" borderId="44" xfId="58" applyNumberFormat="1" applyFont="1" applyBorder="1" applyAlignment="1">
      <alignment vertical="top" wrapText="1"/>
      <protection/>
    </xf>
    <xf numFmtId="1" fontId="6" fillId="0" borderId="44" xfId="58" applyNumberFormat="1" applyFont="1" applyBorder="1" applyAlignment="1">
      <alignment vertical="top" wrapText="1"/>
      <protection/>
    </xf>
    <xf numFmtId="1" fontId="5" fillId="0" borderId="44" xfId="58" applyNumberFormat="1" applyFont="1" applyBorder="1" applyAlignment="1">
      <alignment vertical="top" wrapText="1"/>
      <protection/>
    </xf>
    <xf numFmtId="0" fontId="5" fillId="25" borderId="44" xfId="58" applyFont="1" applyFill="1" applyBorder="1" applyAlignment="1">
      <alignment vertical="top" wrapText="1"/>
      <protection/>
    </xf>
    <xf numFmtId="0" fontId="5" fillId="25" borderId="47" xfId="58" applyFont="1" applyFill="1" applyBorder="1" applyAlignment="1">
      <alignment vertical="top" wrapText="1"/>
      <protection/>
    </xf>
    <xf numFmtId="0" fontId="5" fillId="0" borderId="48" xfId="58" applyFont="1" applyFill="1" applyBorder="1" applyAlignment="1">
      <alignment horizontal="right" vertical="top" wrapText="1"/>
      <protection/>
    </xf>
    <xf numFmtId="1" fontId="4" fillId="24" borderId="48" xfId="58" applyNumberFormat="1" applyFont="1" applyFill="1" applyBorder="1" applyAlignment="1">
      <alignment horizontal="right" vertical="top"/>
      <protection/>
    </xf>
    <xf numFmtId="1" fontId="6" fillId="0" borderId="27" xfId="58" applyNumberFormat="1" applyFont="1" applyBorder="1" applyAlignment="1">
      <alignment vertical="top"/>
      <protection/>
    </xf>
    <xf numFmtId="1" fontId="4" fillId="0" borderId="28" xfId="58" applyNumberFormat="1" applyFont="1" applyBorder="1" applyAlignment="1">
      <alignment horizontal="left" vertical="top" wrapText="1"/>
      <protection/>
    </xf>
    <xf numFmtId="1" fontId="4" fillId="0" borderId="17" xfId="58" applyNumberFormat="1" applyFont="1" applyBorder="1" applyAlignment="1">
      <alignment horizontal="left" vertical="top" wrapText="1"/>
      <protection/>
    </xf>
    <xf numFmtId="0" fontId="6" fillId="0" borderId="44" xfId="58" applyFont="1" applyBorder="1" applyAlignment="1" applyProtection="1">
      <alignment horizontal="right" vertical="top" wrapText="1"/>
      <protection/>
    </xf>
    <xf numFmtId="0" fontId="5" fillId="0" borderId="44" xfId="60" applyFont="1" applyBorder="1" applyAlignment="1">
      <alignment horizontal="center" wrapText="1"/>
      <protection/>
    </xf>
    <xf numFmtId="0" fontId="5" fillId="0" borderId="44" xfId="60" applyFont="1" applyBorder="1" applyAlignment="1">
      <alignment vertical="center" wrapText="1"/>
      <protection/>
    </xf>
    <xf numFmtId="0" fontId="6" fillId="0" borderId="44" xfId="60" applyFont="1" applyBorder="1" applyAlignment="1">
      <alignment vertical="center" wrapText="1"/>
      <protection/>
    </xf>
    <xf numFmtId="0" fontId="6" fillId="0" borderId="44" xfId="60" applyFont="1" applyBorder="1" applyAlignment="1">
      <alignment horizontal="left" vertical="center" wrapText="1"/>
      <protection/>
    </xf>
    <xf numFmtId="0" fontId="4" fillId="24" borderId="44" xfId="60" applyFont="1" applyFill="1" applyBorder="1" applyAlignment="1">
      <alignment horizontal="right" vertical="center" wrapText="1"/>
      <protection/>
    </xf>
    <xf numFmtId="0" fontId="4" fillId="24" borderId="44" xfId="60" applyFont="1" applyFill="1" applyBorder="1" applyAlignment="1">
      <alignment horizontal="right" vertical="center" wrapText="1"/>
      <protection/>
    </xf>
    <xf numFmtId="0" fontId="6" fillId="26" borderId="50" xfId="60" applyFont="1" applyFill="1" applyBorder="1" applyAlignment="1">
      <alignment vertical="center" wrapText="1"/>
      <protection/>
    </xf>
    <xf numFmtId="0" fontId="6" fillId="0" borderId="50" xfId="60" applyFont="1" applyBorder="1" applyAlignment="1">
      <alignment vertical="center" wrapText="1"/>
      <protection/>
    </xf>
    <xf numFmtId="0" fontId="5" fillId="0" borderId="47" xfId="60" applyFont="1" applyBorder="1" applyAlignment="1">
      <alignment vertical="center" wrapText="1"/>
      <protection/>
    </xf>
    <xf numFmtId="174" fontId="5" fillId="0" borderId="44" xfId="60" applyNumberFormat="1" applyFont="1" applyBorder="1" applyAlignment="1">
      <alignment vertical="center" wrapText="1"/>
      <protection/>
    </xf>
    <xf numFmtId="174" fontId="6" fillId="0" borderId="44" xfId="60" applyNumberFormat="1" applyFont="1" applyBorder="1" applyAlignment="1">
      <alignment vertical="center" wrapText="1"/>
      <protection/>
    </xf>
    <xf numFmtId="0" fontId="6" fillId="0" borderId="44" xfId="58" applyFont="1" applyBorder="1" applyAlignment="1" applyProtection="1">
      <alignment horizontal="left" vertical="top" wrapText="1"/>
      <protection/>
    </xf>
    <xf numFmtId="0" fontId="6" fillId="24" borderId="48" xfId="60" applyFont="1" applyFill="1" applyBorder="1" applyAlignment="1">
      <alignment wrapText="1"/>
      <protection/>
    </xf>
    <xf numFmtId="0" fontId="6" fillId="25" borderId="48" xfId="60" applyFont="1" applyFill="1" applyBorder="1" applyAlignment="1">
      <alignment wrapText="1"/>
      <protection/>
    </xf>
    <xf numFmtId="0" fontId="5" fillId="0" borderId="13" xfId="60" applyFont="1" applyBorder="1" applyAlignment="1">
      <alignment wrapText="1"/>
      <protection/>
    </xf>
    <xf numFmtId="0" fontId="6" fillId="0" borderId="44" xfId="60" applyFont="1" applyBorder="1" applyAlignment="1">
      <alignment horizontal="right" vertical="center" wrapText="1"/>
      <protection/>
    </xf>
    <xf numFmtId="0" fontId="6" fillId="0" borderId="44" xfId="60" applyFont="1" applyFill="1" applyBorder="1" applyAlignment="1">
      <alignment horizontal="right" vertical="center" wrapText="1"/>
      <protection/>
    </xf>
    <xf numFmtId="0" fontId="6" fillId="0" borderId="0" xfId="58" applyFont="1" applyAlignment="1">
      <alignment vertical="top" wrapText="1"/>
      <protection/>
    </xf>
    <xf numFmtId="0" fontId="5" fillId="0" borderId="37" xfId="58" applyFont="1" applyBorder="1" applyAlignment="1">
      <alignment horizontal="center" vertical="top" wrapText="1"/>
      <protection/>
    </xf>
    <xf numFmtId="0" fontId="5" fillId="0" borderId="51" xfId="58" applyFont="1" applyBorder="1" applyAlignment="1">
      <alignment horizontal="center" vertical="top" wrapText="1"/>
      <protection/>
    </xf>
    <xf numFmtId="0" fontId="5" fillId="0" borderId="28" xfId="58" applyFont="1" applyBorder="1" applyAlignment="1">
      <alignment horizontal="center" vertical="top" wrapText="1"/>
      <protection/>
    </xf>
    <xf numFmtId="0" fontId="5" fillId="0" borderId="17" xfId="58" applyFont="1" applyBorder="1" applyAlignment="1">
      <alignment horizontal="center" vertical="top" wrapText="1"/>
      <protection/>
    </xf>
    <xf numFmtId="0" fontId="5" fillId="0" borderId="0" xfId="58" applyFont="1" applyAlignment="1">
      <alignment horizontal="center" vertical="top" wrapText="1"/>
      <protection/>
    </xf>
    <xf numFmtId="0" fontId="6" fillId="0" borderId="35" xfId="58" applyFont="1" applyBorder="1" applyAlignment="1">
      <alignment horizontal="left" vertical="top" wrapText="1"/>
      <protection/>
    </xf>
    <xf numFmtId="0" fontId="6" fillId="0" borderId="16" xfId="58" applyFont="1" applyBorder="1" applyAlignment="1">
      <alignment horizontal="left" vertical="top" wrapText="1"/>
      <protection/>
    </xf>
    <xf numFmtId="1" fontId="6" fillId="0" borderId="28" xfId="58" applyNumberFormat="1" applyFont="1" applyBorder="1" applyAlignment="1">
      <alignment horizontal="right" vertical="top" wrapText="1"/>
      <protection/>
    </xf>
    <xf numFmtId="1" fontId="6" fillId="0" borderId="17" xfId="58" applyNumberFormat="1" applyFont="1" applyBorder="1" applyAlignment="1">
      <alignment horizontal="right" vertical="top" wrapText="1"/>
      <protection/>
    </xf>
    <xf numFmtId="0" fontId="5" fillId="0" borderId="24" xfId="58" applyFont="1" applyBorder="1" applyAlignment="1">
      <alignment horizontal="center" vertical="top"/>
      <protection/>
    </xf>
    <xf numFmtId="0" fontId="5" fillId="0" borderId="50" xfId="58" applyFont="1" applyBorder="1" applyAlignment="1">
      <alignment horizontal="center" vertical="top"/>
      <protection/>
    </xf>
    <xf numFmtId="0" fontId="5" fillId="0" borderId="51" xfId="58" applyFont="1" applyBorder="1" applyAlignment="1">
      <alignment horizontal="center" vertical="top"/>
      <protection/>
    </xf>
    <xf numFmtId="0" fontId="5" fillId="0" borderId="0" xfId="58" applyFont="1" applyBorder="1" applyAlignment="1" applyProtection="1">
      <alignment horizontal="left" vertical="top" wrapText="1"/>
      <protection locked="0"/>
    </xf>
    <xf numFmtId="0" fontId="5" fillId="0" borderId="15" xfId="58" applyFont="1" applyBorder="1" applyAlignment="1">
      <alignment horizontal="center" vertical="top"/>
      <protection/>
    </xf>
    <xf numFmtId="0" fontId="5" fillId="0" borderId="44" xfId="58" applyFont="1" applyBorder="1" applyAlignment="1">
      <alignment horizontal="center" vertical="top"/>
      <protection/>
    </xf>
    <xf numFmtId="0" fontId="5" fillId="0" borderId="13" xfId="58" applyFont="1" applyBorder="1" applyAlignment="1">
      <alignment horizontal="center" vertical="top"/>
      <protection/>
    </xf>
    <xf numFmtId="0" fontId="5" fillId="0" borderId="14" xfId="58" applyFont="1" applyBorder="1" applyAlignment="1">
      <alignment horizontal="center" vertical="top"/>
      <protection/>
    </xf>
    <xf numFmtId="0" fontId="5" fillId="0" borderId="0" xfId="58" applyFont="1" applyBorder="1" applyAlignment="1" applyProtection="1">
      <alignment horizontal="center" vertical="top"/>
      <protection/>
    </xf>
    <xf numFmtId="0" fontId="5" fillId="0" borderId="0" xfId="58" applyFont="1" applyBorder="1" applyAlignment="1">
      <alignment horizontal="center" vertical="top"/>
      <protection/>
    </xf>
    <xf numFmtId="0" fontId="5" fillId="0" borderId="35" xfId="58" applyFont="1" applyBorder="1" applyAlignment="1">
      <alignment horizontal="center" vertical="top" wrapText="1"/>
      <protection/>
    </xf>
    <xf numFmtId="0" fontId="5" fillId="0" borderId="16" xfId="58" applyFont="1" applyBorder="1" applyAlignment="1">
      <alignment horizontal="center" vertical="top" wrapText="1"/>
      <protection/>
    </xf>
    <xf numFmtId="0" fontId="6" fillId="0" borderId="0" xfId="58" applyFont="1" applyAlignment="1">
      <alignment horizontal="center" vertical="top" wrapText="1"/>
      <protection/>
    </xf>
    <xf numFmtId="0" fontId="5" fillId="0" borderId="15" xfId="58" applyFont="1" applyBorder="1" applyAlignment="1">
      <alignment horizontal="center" vertical="top" wrapText="1"/>
      <protection/>
    </xf>
    <xf numFmtId="1" fontId="4" fillId="0" borderId="24" xfId="58" applyNumberFormat="1" applyFont="1" applyBorder="1" applyAlignment="1">
      <alignment horizontal="left" vertical="top" wrapText="1"/>
      <protection/>
    </xf>
    <xf numFmtId="0" fontId="5" fillId="0" borderId="13" xfId="58" applyFont="1" applyBorder="1" applyAlignment="1">
      <alignment horizontal="center" vertical="top" wrapText="1"/>
      <protection/>
    </xf>
    <xf numFmtId="0" fontId="5" fillId="0" borderId="14" xfId="58" applyFont="1" applyBorder="1" applyAlignment="1">
      <alignment horizontal="center" vertical="top" wrapText="1"/>
      <protection/>
    </xf>
    <xf numFmtId="1" fontId="5" fillId="0" borderId="44" xfId="42" applyNumberFormat="1" applyFont="1" applyBorder="1" applyAlignment="1">
      <alignment horizontal="right" vertical="top" wrapText="1"/>
    </xf>
    <xf numFmtId="1" fontId="5" fillId="0" borderId="13" xfId="42" applyNumberFormat="1" applyFont="1" applyBorder="1" applyAlignment="1">
      <alignment horizontal="right" vertical="top" wrapText="1"/>
    </xf>
    <xf numFmtId="0" fontId="6" fillId="0" borderId="0" xfId="58" applyFont="1" applyAlignment="1">
      <alignment horizontal="center" vertical="top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5" xfId="60" applyFont="1" applyBorder="1" applyAlignment="1">
      <alignment horizontal="center" vertical="center" wrapText="1"/>
      <protection/>
    </xf>
    <xf numFmtId="0" fontId="5" fillId="0" borderId="0" xfId="60" applyFont="1" applyAlignment="1">
      <alignment horizontal="left"/>
      <protection/>
    </xf>
    <xf numFmtId="0" fontId="0" fillId="0" borderId="0" xfId="0" applyAlignment="1">
      <alignment wrapText="1"/>
    </xf>
    <xf numFmtId="0" fontId="30" fillId="0" borderId="52" xfId="59" applyFont="1" applyBorder="1" applyAlignment="1">
      <alignment horizontal="center" vertical="center" wrapText="1"/>
      <protection/>
    </xf>
    <xf numFmtId="0" fontId="30" fillId="0" borderId="53" xfId="59" applyFont="1" applyBorder="1" applyAlignment="1">
      <alignment horizontal="center" vertical="center" wrapText="1"/>
      <protection/>
    </xf>
    <xf numFmtId="0" fontId="30" fillId="0" borderId="34" xfId="59" applyFont="1" applyBorder="1" applyAlignment="1">
      <alignment horizontal="center" vertical="center" wrapText="1"/>
      <protection/>
    </xf>
    <xf numFmtId="0" fontId="30" fillId="0" borderId="31" xfId="59" applyFont="1" applyBorder="1" applyAlignment="1">
      <alignment horizontal="center" vertical="center" wrapText="1"/>
      <protection/>
    </xf>
    <xf numFmtId="0" fontId="30" fillId="0" borderId="32" xfId="59" applyFont="1" applyBorder="1" applyAlignment="1">
      <alignment horizontal="center" vertical="center" wrapText="1"/>
      <protection/>
    </xf>
    <xf numFmtId="0" fontId="30" fillId="0" borderId="34" xfId="59" applyFont="1" applyBorder="1" applyAlignment="1">
      <alignment horizontal="center" wrapText="1"/>
      <protection/>
    </xf>
    <xf numFmtId="0" fontId="30" fillId="0" borderId="31" xfId="59" applyFont="1" applyBorder="1" applyAlignment="1">
      <alignment horizontal="center" wrapText="1"/>
      <protection/>
    </xf>
    <xf numFmtId="0" fontId="30" fillId="0" borderId="32" xfId="59" applyFont="1" applyBorder="1" applyAlignment="1">
      <alignment horizontal="center" wrapText="1"/>
      <protection/>
    </xf>
    <xf numFmtId="0" fontId="6" fillId="0" borderId="0" xfId="59" applyFont="1" applyAlignment="1">
      <alignment horizontal="center" wrapText="1"/>
      <protection/>
    </xf>
    <xf numFmtId="0" fontId="29" fillId="0" borderId="0" xfId="59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2" fontId="5" fillId="0" borderId="0" xfId="59" applyNumberFormat="1" applyFont="1" applyAlignment="1">
      <alignment horizontal="center" wrapText="1"/>
      <protection/>
    </xf>
    <xf numFmtId="2" fontId="0" fillId="0" borderId="0" xfId="0" applyNumberFormat="1" applyAlignment="1">
      <alignment horizontal="center" wrapText="1"/>
    </xf>
    <xf numFmtId="0" fontId="5" fillId="0" borderId="0" xfId="60" applyFont="1" applyAlignment="1">
      <alignment horizontal="center" wrapText="1"/>
      <protection/>
    </xf>
    <xf numFmtId="0" fontId="5" fillId="0" borderId="0" xfId="58" applyFont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4" fillId="0" borderId="20" xfId="61" applyFont="1" applyBorder="1" applyAlignment="1">
      <alignment horizontal="center" vertical="center" wrapText="1"/>
      <protection/>
    </xf>
    <xf numFmtId="0" fontId="33" fillId="0" borderId="20" xfId="61" applyFont="1" applyBorder="1" applyAlignment="1">
      <alignment horizontal="center" vertical="center" wrapText="1"/>
      <protection/>
    </xf>
    <xf numFmtId="3" fontId="31" fillId="0" borderId="0" xfId="61" applyNumberFormat="1" applyFont="1" applyBorder="1" applyAlignment="1" applyProtection="1">
      <alignment horizontal="center" vertical="center" wrapText="1"/>
      <protection locked="0"/>
    </xf>
    <xf numFmtId="0" fontId="44" fillId="0" borderId="0" xfId="61" applyFont="1" applyAlignment="1">
      <alignment horizontal="center" wrapText="1"/>
      <protection/>
    </xf>
    <xf numFmtId="0" fontId="45" fillId="0" borderId="0" xfId="0" applyFont="1" applyAlignment="1">
      <alignment horizontal="center" wrapText="1"/>
    </xf>
    <xf numFmtId="0" fontId="29" fillId="0" borderId="0" xfId="61" applyFont="1" applyAlignment="1">
      <alignment horizontal="center" wrapText="1"/>
      <protection/>
    </xf>
    <xf numFmtId="0" fontId="39" fillId="0" borderId="0" xfId="0" applyFont="1" applyAlignment="1">
      <alignment horizontal="center" wrapText="1"/>
    </xf>
    <xf numFmtId="3" fontId="31" fillId="0" borderId="0" xfId="61" applyNumberFormat="1" applyFont="1" applyBorder="1" applyAlignment="1" applyProtection="1">
      <alignment horizontal="center" vertical="center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nancial statements 2000 Alcomet" xfId="57"/>
    <cellStyle name="Normal_Баланс" xfId="58"/>
    <cellStyle name="Normal_Отч.парич.поток" xfId="59"/>
    <cellStyle name="Normal_Отч.прих-разх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umi\d\2018\VIK_GABROVO_2018%20-&#1086;&#1082;&#1086;&#1085;&#1095;&#1072;&#1090;&#1077;&#1083;&#1085;&#1086;\VIK_Gabrovo%202018\GFO_MSS_2018.xls-&#1077;&#1080;.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О"/>
      <sheetName val="ОПР"/>
      <sheetName val="баланс"/>
      <sheetName val="ОПП"/>
      <sheetName val="СК"/>
    </sheetNames>
    <sheetDataSet>
      <sheetData sheetId="0">
        <row r="49">
          <cell r="D49" t="str">
            <v>СОП"Акаунтинг одитинг"ООД                                             Заверил съгл.доклад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view="pageBreakPreview" zoomScaleSheetLayoutView="100" zoomScalePageLayoutView="0" workbookViewId="0" topLeftCell="A1">
      <selection activeCell="B9" sqref="B9:B10"/>
    </sheetView>
  </sheetViews>
  <sheetFormatPr defaultColWidth="9.25390625" defaultRowHeight="12.75"/>
  <cols>
    <col min="1" max="1" width="60.25390625" style="1" customWidth="1"/>
    <col min="2" max="2" width="8.25390625" style="1" customWidth="1"/>
    <col min="3" max="3" width="18.125" style="1" customWidth="1"/>
    <col min="4" max="4" width="19.125" style="1" customWidth="1"/>
    <col min="5" max="5" width="53.875" style="1" customWidth="1"/>
    <col min="6" max="6" width="9.625" style="1" customWidth="1"/>
    <col min="7" max="7" width="16.75390625" style="1" customWidth="1"/>
    <col min="8" max="8" width="17.125" style="2" customWidth="1"/>
    <col min="9" max="16384" width="9.25390625" style="2" customWidth="1"/>
  </cols>
  <sheetData>
    <row r="1" spans="7:8" ht="18" customHeight="1">
      <c r="G1" s="193" t="s">
        <v>131</v>
      </c>
      <c r="H1" s="193"/>
    </row>
    <row r="2" spans="1:8" ht="18.75" customHeight="1">
      <c r="A2" s="3"/>
      <c r="B2" s="3"/>
      <c r="C2" s="288" t="s">
        <v>126</v>
      </c>
      <c r="D2" s="288"/>
      <c r="E2" s="288"/>
      <c r="F2" s="195"/>
      <c r="G2" s="4"/>
      <c r="H2" s="5"/>
    </row>
    <row r="3" spans="1:8" ht="15.75">
      <c r="A3" s="6"/>
      <c r="B3" s="6"/>
      <c r="C3" s="301" t="s">
        <v>24</v>
      </c>
      <c r="D3" s="301"/>
      <c r="E3" s="301"/>
      <c r="F3" s="7"/>
      <c r="G3" s="296" t="s">
        <v>78</v>
      </c>
      <c r="H3" s="296"/>
    </row>
    <row r="4" spans="1:8" ht="15.75">
      <c r="A4" s="6"/>
      <c r="B4" s="6"/>
      <c r="C4" s="7"/>
      <c r="D4" s="47" t="s">
        <v>80</v>
      </c>
      <c r="E4" s="47"/>
      <c r="F4" s="47"/>
      <c r="G4" s="8"/>
      <c r="H4" s="9"/>
    </row>
    <row r="5" spans="1:8" ht="15.75">
      <c r="A5" s="10"/>
      <c r="B5" s="10"/>
      <c r="C5" s="302"/>
      <c r="D5" s="302"/>
      <c r="E5" s="302"/>
      <c r="F5" s="11"/>
      <c r="G5" s="8"/>
      <c r="H5" s="12"/>
    </row>
    <row r="6" spans="1:8" ht="13.5" customHeight="1">
      <c r="A6" s="10"/>
      <c r="B6" s="10"/>
      <c r="C6" s="11"/>
      <c r="D6" s="11"/>
      <c r="E6" s="11"/>
      <c r="F6" s="11"/>
      <c r="G6" s="8"/>
      <c r="H6" s="12"/>
    </row>
    <row r="7" spans="1:8" ht="18" customHeight="1" hidden="1">
      <c r="A7" s="13"/>
      <c r="B7" s="231"/>
      <c r="C7" s="14"/>
      <c r="D7" s="44"/>
      <c r="E7" s="43"/>
      <c r="F7" s="246"/>
      <c r="G7" s="15"/>
      <c r="H7" s="16"/>
    </row>
    <row r="8" spans="1:8" s="17" customFormat="1" ht="18.75" customHeight="1">
      <c r="A8" s="293" t="s">
        <v>10</v>
      </c>
      <c r="B8" s="294"/>
      <c r="C8" s="294"/>
      <c r="D8" s="295"/>
      <c r="E8" s="297" t="s">
        <v>13</v>
      </c>
      <c r="F8" s="298"/>
      <c r="G8" s="299"/>
      <c r="H8" s="300"/>
    </row>
    <row r="9" spans="1:8" s="20" customFormat="1" ht="15.75">
      <c r="A9" s="303" t="s">
        <v>0</v>
      </c>
      <c r="B9" s="286" t="s">
        <v>187</v>
      </c>
      <c r="C9" s="284" t="s">
        <v>14</v>
      </c>
      <c r="D9" s="285"/>
      <c r="E9" s="306" t="s">
        <v>0</v>
      </c>
      <c r="F9" s="286" t="s">
        <v>187</v>
      </c>
      <c r="G9" s="308" t="s">
        <v>15</v>
      </c>
      <c r="H9" s="309"/>
    </row>
    <row r="10" spans="1:8" s="20" customFormat="1" ht="17.25" customHeight="1">
      <c r="A10" s="304"/>
      <c r="B10" s="287"/>
      <c r="C10" s="18" t="s">
        <v>11</v>
      </c>
      <c r="D10" s="19" t="s">
        <v>12</v>
      </c>
      <c r="E10" s="306"/>
      <c r="F10" s="287"/>
      <c r="G10" s="18" t="s">
        <v>11</v>
      </c>
      <c r="H10" s="19" t="s">
        <v>12</v>
      </c>
    </row>
    <row r="11" spans="1:8" s="17" customFormat="1" ht="13.5" customHeight="1" thickBot="1">
      <c r="A11" s="221" t="s">
        <v>2</v>
      </c>
      <c r="B11" s="232"/>
      <c r="C11" s="222">
        <v>1</v>
      </c>
      <c r="D11" s="223">
        <v>2</v>
      </c>
      <c r="E11" s="224" t="s">
        <v>2</v>
      </c>
      <c r="F11" s="247"/>
      <c r="G11" s="225">
        <v>1</v>
      </c>
      <c r="H11" s="226">
        <v>2</v>
      </c>
    </row>
    <row r="12" spans="1:8" ht="17.25" customHeight="1">
      <c r="A12" s="21" t="s">
        <v>26</v>
      </c>
      <c r="B12" s="233"/>
      <c r="C12" s="49">
        <v>0</v>
      </c>
      <c r="D12" s="49">
        <v>0</v>
      </c>
      <c r="E12" s="50" t="s">
        <v>59</v>
      </c>
      <c r="F12" s="248"/>
      <c r="G12" s="49">
        <v>1557</v>
      </c>
      <c r="H12" s="49">
        <v>1282</v>
      </c>
    </row>
    <row r="13" spans="1:8" ht="16.5" customHeight="1">
      <c r="A13" s="69" t="s">
        <v>81</v>
      </c>
      <c r="B13" s="234"/>
      <c r="C13" s="70">
        <v>5970</v>
      </c>
      <c r="D13" s="70">
        <v>6340</v>
      </c>
      <c r="E13" s="52" t="s">
        <v>45</v>
      </c>
      <c r="F13" s="249">
        <v>8</v>
      </c>
      <c r="G13" s="53">
        <v>370</v>
      </c>
      <c r="H13" s="53">
        <v>370</v>
      </c>
    </row>
    <row r="14" spans="1:8" ht="15.75" customHeight="1">
      <c r="A14" s="22" t="s">
        <v>27</v>
      </c>
      <c r="B14" s="235"/>
      <c r="C14" s="53">
        <v>4329</v>
      </c>
      <c r="D14" s="53">
        <v>4639</v>
      </c>
      <c r="E14" s="52" t="s">
        <v>157</v>
      </c>
      <c r="F14" s="249">
        <v>9</v>
      </c>
      <c r="G14" s="55">
        <v>88</v>
      </c>
      <c r="H14" s="55">
        <v>88</v>
      </c>
    </row>
    <row r="15" spans="1:8" ht="20.25" customHeight="1">
      <c r="A15" s="289" t="s">
        <v>143</v>
      </c>
      <c r="B15" s="236"/>
      <c r="C15" s="291">
        <v>4329</v>
      </c>
      <c r="D15" s="291">
        <v>4639</v>
      </c>
      <c r="E15" s="71" t="s">
        <v>158</v>
      </c>
      <c r="F15" s="250"/>
      <c r="G15" s="55">
        <v>824</v>
      </c>
      <c r="H15" s="55">
        <v>672</v>
      </c>
    </row>
    <row r="16" spans="1:8" ht="18" customHeight="1">
      <c r="A16" s="290"/>
      <c r="B16" s="237"/>
      <c r="C16" s="292"/>
      <c r="D16" s="292"/>
      <c r="E16" s="57" t="s">
        <v>139</v>
      </c>
      <c r="F16" s="251"/>
      <c r="G16" s="55">
        <v>824</v>
      </c>
      <c r="H16" s="55">
        <v>672</v>
      </c>
    </row>
    <row r="17" spans="1:8" ht="19.5" customHeight="1">
      <c r="A17" s="45" t="s">
        <v>3</v>
      </c>
      <c r="B17" s="238">
        <v>2</v>
      </c>
      <c r="C17" s="63">
        <f>C15</f>
        <v>4329</v>
      </c>
      <c r="D17" s="63">
        <f>D15</f>
        <v>4639</v>
      </c>
      <c r="E17" s="58" t="s">
        <v>46</v>
      </c>
      <c r="F17" s="261"/>
      <c r="G17" s="59">
        <f>G16</f>
        <v>824</v>
      </c>
      <c r="H17" s="59">
        <f>H16</f>
        <v>672</v>
      </c>
    </row>
    <row r="18" spans="1:8" ht="18" customHeight="1">
      <c r="A18" s="22" t="s">
        <v>28</v>
      </c>
      <c r="B18" s="235"/>
      <c r="C18" s="51">
        <v>1501</v>
      </c>
      <c r="D18" s="51">
        <v>1573</v>
      </c>
      <c r="E18" s="307" t="s">
        <v>159</v>
      </c>
      <c r="F18" s="263"/>
      <c r="G18" s="310">
        <v>-9</v>
      </c>
      <c r="H18" s="311">
        <v>-65</v>
      </c>
    </row>
    <row r="19" spans="1:8" ht="18" customHeight="1">
      <c r="A19" s="23" t="s">
        <v>30</v>
      </c>
      <c r="B19" s="239"/>
      <c r="C19" s="53">
        <f>C20+C21</f>
        <v>277</v>
      </c>
      <c r="D19" s="53">
        <f>D20+D21</f>
        <v>310</v>
      </c>
      <c r="E19" s="307"/>
      <c r="F19" s="264"/>
      <c r="G19" s="310"/>
      <c r="H19" s="311"/>
    </row>
    <row r="20" spans="1:8" ht="21.75" customHeight="1">
      <c r="A20" s="23" t="s">
        <v>31</v>
      </c>
      <c r="B20" s="239"/>
      <c r="C20" s="53">
        <v>65</v>
      </c>
      <c r="D20" s="53">
        <v>65</v>
      </c>
      <c r="E20" s="62" t="s">
        <v>47</v>
      </c>
      <c r="F20" s="262"/>
      <c r="G20" s="56">
        <v>0</v>
      </c>
      <c r="H20" s="56">
        <v>0</v>
      </c>
    </row>
    <row r="21" spans="1:8" ht="20.25" customHeight="1">
      <c r="A21" s="24" t="s">
        <v>32</v>
      </c>
      <c r="B21" s="215"/>
      <c r="C21" s="56">
        <v>212</v>
      </c>
      <c r="D21" s="56">
        <v>245</v>
      </c>
      <c r="E21" s="54" t="s">
        <v>48</v>
      </c>
      <c r="F21" s="252"/>
      <c r="G21" s="55">
        <v>9</v>
      </c>
      <c r="H21" s="55">
        <v>65</v>
      </c>
    </row>
    <row r="22" spans="1:8" ht="17.25" customHeight="1">
      <c r="A22" s="24" t="s">
        <v>33</v>
      </c>
      <c r="B22" s="215"/>
      <c r="C22" s="56">
        <v>83</v>
      </c>
      <c r="D22" s="56">
        <v>83</v>
      </c>
      <c r="E22" s="66" t="s">
        <v>49</v>
      </c>
      <c r="F22" s="253"/>
      <c r="G22" s="73">
        <f>G20-G21</f>
        <v>-9</v>
      </c>
      <c r="H22" s="73">
        <f>H20-H21</f>
        <v>-65</v>
      </c>
    </row>
    <row r="23" spans="1:8" ht="18.75" customHeight="1">
      <c r="A23" s="24" t="s">
        <v>34</v>
      </c>
      <c r="B23" s="215"/>
      <c r="C23" s="55">
        <v>160</v>
      </c>
      <c r="D23" s="55">
        <v>143</v>
      </c>
      <c r="E23" s="52" t="s">
        <v>160</v>
      </c>
      <c r="F23" s="249">
        <v>10</v>
      </c>
      <c r="G23" s="55">
        <v>284</v>
      </c>
      <c r="H23" s="55">
        <v>217</v>
      </c>
    </row>
    <row r="24" spans="1:8" ht="18" customHeight="1">
      <c r="A24" s="289" t="s">
        <v>35</v>
      </c>
      <c r="B24" s="236"/>
      <c r="C24" s="291">
        <v>981</v>
      </c>
      <c r="D24" s="291">
        <v>1037</v>
      </c>
      <c r="E24" s="52" t="s">
        <v>58</v>
      </c>
      <c r="F24" s="249"/>
      <c r="G24" s="55">
        <v>284</v>
      </c>
      <c r="H24" s="55">
        <v>217</v>
      </c>
    </row>
    <row r="25" spans="1:8" ht="16.5" customHeight="1">
      <c r="A25" s="290"/>
      <c r="B25" s="237"/>
      <c r="C25" s="292"/>
      <c r="D25" s="292"/>
      <c r="E25" s="90" t="s">
        <v>18</v>
      </c>
      <c r="F25" s="254">
        <v>7</v>
      </c>
      <c r="G25" s="91">
        <f>G13+G14+G17+G22+G23</f>
        <v>1557</v>
      </c>
      <c r="H25" s="91">
        <f>H13+H14+H17+H22+H23</f>
        <v>1282</v>
      </c>
    </row>
    <row r="26" spans="1:8" ht="18" customHeight="1">
      <c r="A26" s="45" t="s">
        <v>29</v>
      </c>
      <c r="B26" s="238">
        <v>1</v>
      </c>
      <c r="C26" s="61">
        <f>C19+C22+C23+C24</f>
        <v>1501</v>
      </c>
      <c r="D26" s="61">
        <f>D19+D22+D23+D24</f>
        <v>1573</v>
      </c>
      <c r="E26" s="65" t="s">
        <v>50</v>
      </c>
      <c r="F26" s="255"/>
      <c r="G26" s="55">
        <v>695</v>
      </c>
      <c r="H26" s="55">
        <v>645</v>
      </c>
    </row>
    <row r="27" spans="1:8" ht="16.5" customHeight="1">
      <c r="A27" s="22" t="s">
        <v>21</v>
      </c>
      <c r="B27" s="235"/>
      <c r="C27" s="53">
        <v>49</v>
      </c>
      <c r="D27" s="53">
        <v>49</v>
      </c>
      <c r="E27" s="72" t="s">
        <v>51</v>
      </c>
      <c r="F27" s="256"/>
      <c r="G27" s="53">
        <v>695</v>
      </c>
      <c r="H27" s="53">
        <v>645</v>
      </c>
    </row>
    <row r="28" spans="1:8" ht="18.75" customHeight="1">
      <c r="A28" s="25" t="s">
        <v>144</v>
      </c>
      <c r="B28" s="240"/>
      <c r="C28" s="53">
        <v>49</v>
      </c>
      <c r="D28" s="53">
        <v>49</v>
      </c>
      <c r="E28" s="90" t="s">
        <v>4</v>
      </c>
      <c r="F28" s="254">
        <v>17</v>
      </c>
      <c r="G28" s="91">
        <f>G27</f>
        <v>695</v>
      </c>
      <c r="H28" s="91">
        <f>H27</f>
        <v>645</v>
      </c>
    </row>
    <row r="29" spans="1:8" ht="17.25" customHeight="1">
      <c r="A29" s="45" t="s">
        <v>17</v>
      </c>
      <c r="B29" s="238">
        <v>3</v>
      </c>
      <c r="C29" s="59">
        <f>C28</f>
        <v>49</v>
      </c>
      <c r="D29" s="59">
        <f>D28</f>
        <v>49</v>
      </c>
      <c r="E29" s="76" t="s">
        <v>52</v>
      </c>
      <c r="F29" s="257"/>
      <c r="G29" s="55">
        <v>7283</v>
      </c>
      <c r="H29" s="55">
        <v>7408</v>
      </c>
    </row>
    <row r="30" spans="1:8" ht="18.75" customHeight="1">
      <c r="A30" s="22" t="s">
        <v>36</v>
      </c>
      <c r="B30" s="235">
        <v>16</v>
      </c>
      <c r="C30" s="60">
        <v>91</v>
      </c>
      <c r="D30" s="60">
        <v>79</v>
      </c>
      <c r="E30" s="54" t="s">
        <v>140</v>
      </c>
      <c r="F30" s="252"/>
      <c r="G30" s="51">
        <f>G31+G32</f>
        <v>1389</v>
      </c>
      <c r="H30" s="51">
        <v>1759</v>
      </c>
    </row>
    <row r="31" spans="1:8" ht="17.25" customHeight="1">
      <c r="A31" s="46" t="s">
        <v>4</v>
      </c>
      <c r="B31" s="241"/>
      <c r="C31" s="67">
        <f>C17+C26+C29+C30</f>
        <v>5970</v>
      </c>
      <c r="D31" s="67">
        <f>D17+D26+D29+D30</f>
        <v>6340</v>
      </c>
      <c r="E31" s="72" t="s">
        <v>53</v>
      </c>
      <c r="F31" s="256">
        <v>13</v>
      </c>
      <c r="G31" s="68">
        <v>370</v>
      </c>
      <c r="H31" s="68">
        <v>370</v>
      </c>
    </row>
    <row r="32" spans="1:8" ht="17.25" customHeight="1">
      <c r="A32" s="26" t="s">
        <v>37</v>
      </c>
      <c r="B32" s="242"/>
      <c r="C32" s="51">
        <v>3456</v>
      </c>
      <c r="D32" s="51">
        <v>2923</v>
      </c>
      <c r="E32" s="72" t="s">
        <v>41</v>
      </c>
      <c r="F32" s="256">
        <v>14</v>
      </c>
      <c r="G32" s="68">
        <v>1019</v>
      </c>
      <c r="H32" s="68">
        <v>1389</v>
      </c>
    </row>
    <row r="33" spans="1:8" ht="17.25" customHeight="1">
      <c r="A33" s="22" t="s">
        <v>19</v>
      </c>
      <c r="B33" s="235"/>
      <c r="C33" s="68">
        <v>582</v>
      </c>
      <c r="D33" s="68">
        <v>439</v>
      </c>
      <c r="E33" s="54" t="s">
        <v>141</v>
      </c>
      <c r="F33" s="252"/>
      <c r="G33" s="51">
        <f>G34+G35</f>
        <v>60</v>
      </c>
      <c r="H33" s="51">
        <f>H34+H35</f>
        <v>15</v>
      </c>
    </row>
    <row r="34" spans="1:8" ht="14.25" customHeight="1">
      <c r="A34" s="24" t="s">
        <v>38</v>
      </c>
      <c r="B34" s="215"/>
      <c r="C34" s="56">
        <v>582</v>
      </c>
      <c r="D34" s="56">
        <v>439</v>
      </c>
      <c r="E34" s="54" t="s">
        <v>53</v>
      </c>
      <c r="F34" s="252">
        <v>25</v>
      </c>
      <c r="G34" s="68">
        <v>60</v>
      </c>
      <c r="H34" s="68">
        <v>15</v>
      </c>
    </row>
    <row r="35" spans="1:8" ht="16.5" customHeight="1">
      <c r="A35" s="45" t="s">
        <v>3</v>
      </c>
      <c r="B35" s="238">
        <v>4</v>
      </c>
      <c r="C35" s="61">
        <f>C34</f>
        <v>582</v>
      </c>
      <c r="D35" s="61">
        <f>D34</f>
        <v>439</v>
      </c>
      <c r="E35" s="54" t="s">
        <v>41</v>
      </c>
      <c r="F35" s="252"/>
      <c r="G35" s="68">
        <v>0</v>
      </c>
      <c r="H35" s="68">
        <v>0</v>
      </c>
    </row>
    <row r="36" spans="1:8" ht="18.75" customHeight="1">
      <c r="A36" s="22" t="s">
        <v>39</v>
      </c>
      <c r="B36" s="235"/>
      <c r="C36" s="53">
        <v>1848</v>
      </c>
      <c r="D36" s="53">
        <v>1386</v>
      </c>
      <c r="E36" s="24" t="s">
        <v>142</v>
      </c>
      <c r="F36" s="215"/>
      <c r="G36" s="96">
        <f>G37+G38</f>
        <v>5834</v>
      </c>
      <c r="H36" s="96">
        <f>H37+H38</f>
        <v>5634</v>
      </c>
    </row>
    <row r="37" spans="1:8" ht="18.75" customHeight="1">
      <c r="A37" s="24" t="s">
        <v>40</v>
      </c>
      <c r="B37" s="215"/>
      <c r="C37" s="95">
        <v>1573</v>
      </c>
      <c r="D37" s="95">
        <v>1141</v>
      </c>
      <c r="E37" s="24" t="s">
        <v>53</v>
      </c>
      <c r="F37" s="215"/>
      <c r="G37" s="97">
        <v>802</v>
      </c>
      <c r="H37" s="97">
        <v>400</v>
      </c>
    </row>
    <row r="38" spans="1:8" ht="17.25" customHeight="1">
      <c r="A38" s="24" t="s">
        <v>41</v>
      </c>
      <c r="B38" s="215"/>
      <c r="C38" s="98">
        <v>282</v>
      </c>
      <c r="D38" s="98">
        <v>958</v>
      </c>
      <c r="E38" s="24" t="s">
        <v>41</v>
      </c>
      <c r="F38" s="215"/>
      <c r="G38" s="97">
        <v>5032</v>
      </c>
      <c r="H38" s="97">
        <f>5879-645</f>
        <v>5234</v>
      </c>
    </row>
    <row r="39" spans="1:8" ht="15" customHeight="1">
      <c r="A39" s="24" t="s">
        <v>145</v>
      </c>
      <c r="B39" s="215"/>
      <c r="C39" s="55">
        <v>275</v>
      </c>
      <c r="D39" s="55">
        <v>245</v>
      </c>
      <c r="E39" s="75" t="s">
        <v>54</v>
      </c>
      <c r="F39" s="265">
        <v>11</v>
      </c>
      <c r="G39" s="184">
        <f>G40+G41</f>
        <v>325</v>
      </c>
      <c r="H39" s="184">
        <f>H40+H41</f>
        <v>190</v>
      </c>
    </row>
    <row r="40" spans="1:8" ht="17.25" customHeight="1">
      <c r="A40" s="24" t="s">
        <v>41</v>
      </c>
      <c r="B40" s="215"/>
      <c r="C40" s="55">
        <v>220</v>
      </c>
      <c r="D40" s="55">
        <v>206</v>
      </c>
      <c r="E40" s="24" t="s">
        <v>53</v>
      </c>
      <c r="F40" s="215"/>
      <c r="G40" s="97">
        <v>284</v>
      </c>
      <c r="H40" s="97">
        <v>158</v>
      </c>
    </row>
    <row r="41" spans="1:8" ht="15" customHeight="1">
      <c r="A41" s="45" t="s">
        <v>16</v>
      </c>
      <c r="B41" s="238">
        <v>5</v>
      </c>
      <c r="C41" s="64">
        <f>C37+C39</f>
        <v>1848</v>
      </c>
      <c r="D41" s="64">
        <f>D37+D39</f>
        <v>1386</v>
      </c>
      <c r="E41" s="24" t="s">
        <v>41</v>
      </c>
      <c r="F41" s="215"/>
      <c r="G41" s="97">
        <v>41</v>
      </c>
      <c r="H41" s="97">
        <f>677-645</f>
        <v>32</v>
      </c>
    </row>
    <row r="42" spans="1:8" ht="15.75" customHeight="1">
      <c r="A42" s="22" t="s">
        <v>181</v>
      </c>
      <c r="B42" s="235"/>
      <c r="C42" s="220">
        <v>1026</v>
      </c>
      <c r="D42" s="220">
        <v>1098</v>
      </c>
      <c r="E42" s="24" t="s">
        <v>55</v>
      </c>
      <c r="F42" s="215">
        <v>11</v>
      </c>
      <c r="G42" s="97">
        <f>G43+G44</f>
        <v>132</v>
      </c>
      <c r="H42" s="97">
        <f>H43+H44</f>
        <v>88</v>
      </c>
    </row>
    <row r="43" spans="1:8" ht="15.75" customHeight="1">
      <c r="A43" s="24" t="s">
        <v>42</v>
      </c>
      <c r="B43" s="215"/>
      <c r="C43" s="55">
        <v>15</v>
      </c>
      <c r="D43" s="55">
        <v>16</v>
      </c>
      <c r="E43" s="24" t="s">
        <v>53</v>
      </c>
      <c r="F43" s="215"/>
      <c r="G43" s="97">
        <v>124</v>
      </c>
      <c r="H43" s="97">
        <v>81</v>
      </c>
    </row>
    <row r="44" spans="1:8" ht="15" customHeight="1">
      <c r="A44" s="24" t="s">
        <v>182</v>
      </c>
      <c r="B44" s="215"/>
      <c r="C44" s="217">
        <v>973</v>
      </c>
      <c r="D44" s="218">
        <v>1039</v>
      </c>
      <c r="E44" s="24" t="s">
        <v>41</v>
      </c>
      <c r="F44" s="215"/>
      <c r="G44" s="97">
        <v>8</v>
      </c>
      <c r="H44" s="97">
        <v>7</v>
      </c>
    </row>
    <row r="45" spans="1:8" ht="15" customHeight="1">
      <c r="A45" s="216" t="s">
        <v>183</v>
      </c>
      <c r="B45" s="243"/>
      <c r="C45" s="217">
        <v>36</v>
      </c>
      <c r="D45" s="218">
        <v>36</v>
      </c>
      <c r="E45" s="24" t="s">
        <v>56</v>
      </c>
      <c r="F45" s="215">
        <v>12</v>
      </c>
      <c r="G45" s="97">
        <v>180</v>
      </c>
      <c r="H45" s="97">
        <v>109</v>
      </c>
    </row>
    <row r="46" spans="1:8" ht="15" customHeight="1">
      <c r="A46" s="2" t="s">
        <v>184</v>
      </c>
      <c r="B46" s="2"/>
      <c r="C46" s="219">
        <v>2</v>
      </c>
      <c r="D46" s="218">
        <v>7</v>
      </c>
      <c r="E46" s="24" t="s">
        <v>53</v>
      </c>
      <c r="F46" s="215"/>
      <c r="G46" s="74">
        <v>180</v>
      </c>
      <c r="H46" s="74">
        <v>109</v>
      </c>
    </row>
    <row r="47" spans="1:8" ht="15.75" customHeight="1">
      <c r="A47" s="45" t="s">
        <v>180</v>
      </c>
      <c r="B47" s="238">
        <v>6</v>
      </c>
      <c r="C47" s="59">
        <f>C43+C44+C45+C46</f>
        <v>1026</v>
      </c>
      <c r="D47" s="59">
        <f>D43+D44+D45+D46</f>
        <v>1098</v>
      </c>
      <c r="E47" s="87" t="s">
        <v>57</v>
      </c>
      <c r="F47" s="258"/>
      <c r="G47" s="89">
        <f>G30+G36+G33</f>
        <v>7283</v>
      </c>
      <c r="H47" s="89">
        <f>H30+H33+H36</f>
        <v>7408</v>
      </c>
    </row>
    <row r="48" spans="1:8" ht="15" customHeight="1">
      <c r="A48" s="84" t="s">
        <v>5</v>
      </c>
      <c r="B48" s="244"/>
      <c r="C48" s="85">
        <f>C35+C41+C47</f>
        <v>3456</v>
      </c>
      <c r="D48" s="85">
        <f>D35+D41+D47</f>
        <v>2923</v>
      </c>
      <c r="E48" s="215" t="s">
        <v>53</v>
      </c>
      <c r="F48" s="215"/>
      <c r="G48" s="55">
        <f>G31+G34+G37</f>
        <v>1232</v>
      </c>
      <c r="H48" s="55">
        <f>H31+H34+H37</f>
        <v>785</v>
      </c>
    </row>
    <row r="49" spans="1:8" ht="14.25" customHeight="1">
      <c r="A49" s="211" t="s">
        <v>43</v>
      </c>
      <c r="B49" s="260">
        <v>5.1</v>
      </c>
      <c r="C49" s="213">
        <v>109</v>
      </c>
      <c r="D49" s="213">
        <v>72</v>
      </c>
      <c r="E49" s="215" t="s">
        <v>41</v>
      </c>
      <c r="F49" s="215"/>
      <c r="G49" s="55">
        <f>G32+G35+G38</f>
        <v>6051</v>
      </c>
      <c r="H49" s="55">
        <f>H32+H35+H38</f>
        <v>6623</v>
      </c>
    </row>
    <row r="50" spans="1:8" ht="15" customHeight="1" thickBot="1">
      <c r="A50" s="212" t="s">
        <v>44</v>
      </c>
      <c r="B50" s="245"/>
      <c r="C50" s="214">
        <f>+C48+C31+C49</f>
        <v>9535</v>
      </c>
      <c r="D50" s="214">
        <f>+D48+D31+D49</f>
        <v>9335</v>
      </c>
      <c r="E50" s="86" t="s">
        <v>185</v>
      </c>
      <c r="F50" s="259"/>
      <c r="G50" s="94">
        <f>G25+G28+G47</f>
        <v>9535</v>
      </c>
      <c r="H50" s="94">
        <f>H25+H28+H47</f>
        <v>9335</v>
      </c>
    </row>
    <row r="51" spans="1:4" ht="16.5" customHeight="1">
      <c r="A51" s="4"/>
      <c r="B51" s="4"/>
      <c r="C51" s="4"/>
      <c r="D51" s="4"/>
    </row>
    <row r="52" spans="1:4" ht="15.75" customHeight="1">
      <c r="A52" s="4"/>
      <c r="B52" s="4"/>
      <c r="C52" s="4"/>
      <c r="D52" s="4"/>
    </row>
    <row r="53" spans="1:4" ht="18.75" customHeight="1">
      <c r="A53" s="4"/>
      <c r="B53" s="4"/>
      <c r="C53" s="4"/>
      <c r="D53" s="4"/>
    </row>
    <row r="54" spans="1:6" ht="15.75" customHeight="1">
      <c r="A54" s="4" t="s">
        <v>135</v>
      </c>
      <c r="B54" s="4"/>
      <c r="C54" s="77" t="s">
        <v>20</v>
      </c>
      <c r="D54" s="27" t="s">
        <v>25</v>
      </c>
      <c r="E54" s="78" t="s">
        <v>82</v>
      </c>
      <c r="F54" s="78"/>
    </row>
    <row r="55" spans="1:7" ht="15" customHeight="1">
      <c r="A55" s="4"/>
      <c r="B55" s="4"/>
      <c r="C55" s="283" t="s">
        <v>176</v>
      </c>
      <c r="D55" s="283"/>
      <c r="E55" s="305" t="s">
        <v>172</v>
      </c>
      <c r="F55" s="305"/>
      <c r="G55" s="305"/>
    </row>
    <row r="56" spans="1:7" ht="15.75" customHeight="1">
      <c r="A56" s="4"/>
      <c r="B56" s="4"/>
      <c r="E56" s="185"/>
      <c r="F56" s="185"/>
      <c r="G56" s="185"/>
    </row>
    <row r="57" spans="1:7" ht="15.75" customHeight="1">
      <c r="A57" s="4"/>
      <c r="B57" s="4"/>
      <c r="E57" s="185"/>
      <c r="F57" s="185"/>
      <c r="G57" s="185"/>
    </row>
    <row r="58" spans="1:7" ht="15.75" customHeight="1">
      <c r="A58" s="4"/>
      <c r="B58" s="4"/>
      <c r="C58" s="188"/>
      <c r="D58" s="189"/>
      <c r="E58" s="189"/>
      <c r="F58" s="189"/>
      <c r="G58" s="190"/>
    </row>
    <row r="59" spans="1:7" ht="15" customHeight="1">
      <c r="A59" s="186" t="str">
        <f>'[1]НАЧАЛО'!$D$49</f>
        <v>СОП"Акаунтинг одитинг"ООД                                             Заверил съгл.доклад</v>
      </c>
      <c r="B59" s="186"/>
      <c r="C59" s="191"/>
      <c r="D59" s="189"/>
      <c r="E59" s="189"/>
      <c r="F59" s="189"/>
      <c r="G59" s="190"/>
    </row>
    <row r="60" spans="1:2" ht="15" customHeight="1">
      <c r="A60" s="187" t="s">
        <v>130</v>
      </c>
      <c r="B60" s="187"/>
    </row>
    <row r="61" spans="1:2" ht="16.5" customHeight="1">
      <c r="A61" s="2"/>
      <c r="B61" s="2"/>
    </row>
    <row r="62" ht="16.5" customHeight="1"/>
    <row r="63" ht="15.75" customHeight="1"/>
    <row r="64" ht="15.75" customHeight="1"/>
    <row r="65" ht="15.75" customHeight="1"/>
    <row r="66" ht="16.5" customHeight="1"/>
    <row r="67" ht="17.25" customHeight="1"/>
    <row r="68" ht="15" customHeight="1"/>
    <row r="69" ht="15.75" customHeight="1"/>
    <row r="70" ht="15" customHeight="1"/>
    <row r="71" ht="16.5" customHeight="1"/>
    <row r="72" ht="18" customHeight="1"/>
    <row r="73" ht="16.5" customHeight="1"/>
    <row r="74" ht="17.25" customHeight="1"/>
    <row r="75" ht="16.5" customHeight="1"/>
    <row r="76" ht="15.75" customHeight="1"/>
    <row r="87" ht="37.5" customHeight="1"/>
    <row r="88" ht="32.25" customHeight="1"/>
  </sheetData>
  <sheetProtection/>
  <mergeCells count="23">
    <mergeCell ref="E55:G55"/>
    <mergeCell ref="E9:E10"/>
    <mergeCell ref="E18:E19"/>
    <mergeCell ref="G9:H9"/>
    <mergeCell ref="G18:G19"/>
    <mergeCell ref="H18:H19"/>
    <mergeCell ref="G3:H3"/>
    <mergeCell ref="E8:H8"/>
    <mergeCell ref="C3:E3"/>
    <mergeCell ref="C5:E5"/>
    <mergeCell ref="A9:A10"/>
    <mergeCell ref="C15:C16"/>
    <mergeCell ref="D15:D16"/>
    <mergeCell ref="C55:D55"/>
    <mergeCell ref="C9:D9"/>
    <mergeCell ref="B9:B10"/>
    <mergeCell ref="F9:F10"/>
    <mergeCell ref="C2:E2"/>
    <mergeCell ref="A24:A25"/>
    <mergeCell ref="C24:C25"/>
    <mergeCell ref="D24:D25"/>
    <mergeCell ref="A8:D8"/>
    <mergeCell ref="A15:A16"/>
  </mergeCells>
  <printOptions/>
  <pageMargins left="0.9448818897637796" right="0.35433070866141736" top="0.17" bottom="0.16" header="0.17" footer="0.16"/>
  <pageSetup horizontalDpi="600" verticalDpi="600" orientation="landscape" paperSize="9" scale="65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abSelected="1" view="pageBreakPreview" zoomScaleSheetLayoutView="100" zoomScalePageLayoutView="0" workbookViewId="0" topLeftCell="A4">
      <selection activeCell="C30" sqref="C30"/>
    </sheetView>
  </sheetViews>
  <sheetFormatPr defaultColWidth="9.25390625" defaultRowHeight="12.75"/>
  <cols>
    <col min="1" max="1" width="57.25390625" style="33" customWidth="1"/>
    <col min="2" max="2" width="9.625" style="33" customWidth="1"/>
    <col min="3" max="3" width="9.875" style="100" customWidth="1"/>
    <col min="4" max="4" width="14.75390625" style="29" customWidth="1"/>
    <col min="5" max="5" width="53.25390625" style="33" customWidth="1"/>
    <col min="6" max="6" width="10.00390625" style="33" customWidth="1"/>
    <col min="7" max="7" width="14.875" style="100" customWidth="1"/>
    <col min="8" max="8" width="15.00390625" style="29" customWidth="1"/>
    <col min="9" max="16384" width="9.25390625" style="29" customWidth="1"/>
  </cols>
  <sheetData>
    <row r="1" spans="1:7" ht="15.75">
      <c r="A1" s="32"/>
      <c r="B1" s="32"/>
      <c r="D1" s="30" t="s">
        <v>123</v>
      </c>
      <c r="G1" s="100" t="s">
        <v>132</v>
      </c>
    </row>
    <row r="2" spans="1:2" ht="15.75">
      <c r="A2" s="32"/>
      <c r="B2" s="32"/>
    </row>
    <row r="3" spans="1:6" ht="15.75">
      <c r="A3" s="32"/>
      <c r="B3" s="32"/>
      <c r="C3" s="101" t="s">
        <v>127</v>
      </c>
      <c r="D3" s="30"/>
      <c r="E3" s="34"/>
      <c r="F3" s="34"/>
    </row>
    <row r="4" spans="1:8" ht="15.75">
      <c r="A4" s="32"/>
      <c r="B4" s="32"/>
      <c r="G4" s="296" t="s">
        <v>78</v>
      </c>
      <c r="H4" s="296"/>
    </row>
    <row r="5" spans="1:6" ht="15.75">
      <c r="A5" s="32"/>
      <c r="B5" s="32"/>
      <c r="C5" s="315" t="s">
        <v>79</v>
      </c>
      <c r="D5" s="315"/>
      <c r="E5" s="315"/>
      <c r="F5" s="196"/>
    </row>
    <row r="6" spans="1:6" ht="16.5" thickBot="1">
      <c r="A6" s="32"/>
      <c r="B6" s="32"/>
      <c r="C6" s="101"/>
      <c r="D6" s="30"/>
      <c r="E6" s="34"/>
      <c r="F6" s="34"/>
    </row>
    <row r="7" spans="1:8" s="36" customFormat="1" ht="15.75">
      <c r="A7" s="313" t="s">
        <v>6</v>
      </c>
      <c r="B7" s="286" t="s">
        <v>187</v>
      </c>
      <c r="C7" s="102" t="s">
        <v>7</v>
      </c>
      <c r="D7" s="35"/>
      <c r="E7" s="313" t="s">
        <v>8</v>
      </c>
      <c r="F7" s="286" t="s">
        <v>187</v>
      </c>
      <c r="G7" s="102" t="s">
        <v>7</v>
      </c>
      <c r="H7" s="35"/>
    </row>
    <row r="8" spans="1:8" s="36" customFormat="1" ht="28.5" customHeight="1">
      <c r="A8" s="314"/>
      <c r="B8" s="287"/>
      <c r="C8" s="103" t="s">
        <v>1</v>
      </c>
      <c r="D8" s="99" t="s">
        <v>9</v>
      </c>
      <c r="E8" s="314"/>
      <c r="F8" s="287"/>
      <c r="G8" s="103" t="s">
        <v>1</v>
      </c>
      <c r="H8" s="99" t="s">
        <v>9</v>
      </c>
    </row>
    <row r="9" spans="1:8" s="39" customFormat="1" ht="15.75">
      <c r="A9" s="37" t="s">
        <v>2</v>
      </c>
      <c r="B9" s="266"/>
      <c r="C9" s="104">
        <v>1</v>
      </c>
      <c r="D9" s="38">
        <v>2</v>
      </c>
      <c r="E9" s="37" t="s">
        <v>2</v>
      </c>
      <c r="F9" s="266"/>
      <c r="G9" s="104">
        <v>1</v>
      </c>
      <c r="H9" s="38">
        <v>2</v>
      </c>
    </row>
    <row r="10" spans="1:8" ht="15.75">
      <c r="A10" s="31" t="s">
        <v>60</v>
      </c>
      <c r="B10" s="267"/>
      <c r="C10" s="105"/>
      <c r="D10" s="105"/>
      <c r="E10" s="80" t="s">
        <v>72</v>
      </c>
      <c r="F10" s="275"/>
      <c r="G10" s="105"/>
      <c r="H10" s="105"/>
    </row>
    <row r="11" spans="1:8" ht="31.5">
      <c r="A11" s="40" t="s">
        <v>146</v>
      </c>
      <c r="B11" s="268"/>
      <c r="C11" s="106">
        <f>C12+C13</f>
        <v>3938</v>
      </c>
      <c r="D11" s="106">
        <f>D12+D13</f>
        <v>2554</v>
      </c>
      <c r="E11" s="81" t="s">
        <v>73</v>
      </c>
      <c r="F11" s="276">
        <v>22</v>
      </c>
      <c r="G11" s="106">
        <f>G12+G13</f>
        <v>10338</v>
      </c>
      <c r="H11" s="106">
        <f>H12+H13</f>
        <v>6859</v>
      </c>
    </row>
    <row r="12" spans="1:8" ht="15.75">
      <c r="A12" s="40" t="s">
        <v>61</v>
      </c>
      <c r="B12" s="268">
        <v>18</v>
      </c>
      <c r="C12" s="106">
        <v>2598</v>
      </c>
      <c r="D12" s="106">
        <v>1479</v>
      </c>
      <c r="E12" s="81" t="s">
        <v>152</v>
      </c>
      <c r="F12" s="276"/>
      <c r="G12" s="106">
        <v>22</v>
      </c>
      <c r="H12" s="106">
        <v>22</v>
      </c>
    </row>
    <row r="13" spans="1:8" ht="15.75">
      <c r="A13" s="40" t="s">
        <v>62</v>
      </c>
      <c r="B13" s="268">
        <v>18</v>
      </c>
      <c r="C13" s="106">
        <v>1340</v>
      </c>
      <c r="D13" s="106">
        <v>1075</v>
      </c>
      <c r="E13" s="81" t="s">
        <v>74</v>
      </c>
      <c r="F13" s="276"/>
      <c r="G13" s="106">
        <v>10316</v>
      </c>
      <c r="H13" s="106">
        <v>6837</v>
      </c>
    </row>
    <row r="14" spans="1:8" ht="31.5">
      <c r="A14" s="40" t="s">
        <v>147</v>
      </c>
      <c r="B14" s="268">
        <v>18</v>
      </c>
      <c r="C14" s="106">
        <f>C15+C16</f>
        <v>5367</v>
      </c>
      <c r="D14" s="106">
        <v>3278</v>
      </c>
      <c r="E14" s="24" t="s">
        <v>177</v>
      </c>
      <c r="F14" s="215">
        <v>24</v>
      </c>
      <c r="G14" s="113">
        <v>805</v>
      </c>
      <c r="H14" s="113">
        <v>502</v>
      </c>
    </row>
    <row r="15" spans="1:8" ht="15.75">
      <c r="A15" s="40" t="s">
        <v>63</v>
      </c>
      <c r="B15" s="268"/>
      <c r="C15" s="106">
        <v>4479</v>
      </c>
      <c r="D15" s="106">
        <v>2732</v>
      </c>
      <c r="E15" s="24" t="s">
        <v>178</v>
      </c>
      <c r="F15" s="215">
        <v>22</v>
      </c>
      <c r="G15" s="113">
        <v>1121</v>
      </c>
      <c r="H15" s="113">
        <v>170</v>
      </c>
    </row>
    <row r="16" spans="1:8" ht="31.5">
      <c r="A16" s="41" t="s">
        <v>65</v>
      </c>
      <c r="B16" s="269"/>
      <c r="C16" s="106">
        <v>888</v>
      </c>
      <c r="D16" s="106">
        <v>546</v>
      </c>
      <c r="E16" s="82" t="s">
        <v>138</v>
      </c>
      <c r="F16" s="277"/>
      <c r="G16" s="114">
        <v>897</v>
      </c>
      <c r="H16" s="114">
        <v>2</v>
      </c>
    </row>
    <row r="17" spans="1:8" ht="20.25" customHeight="1">
      <c r="A17" s="41" t="s">
        <v>64</v>
      </c>
      <c r="B17" s="269"/>
      <c r="C17" s="106">
        <v>387</v>
      </c>
      <c r="D17" s="106">
        <v>244</v>
      </c>
      <c r="E17" s="200" t="s">
        <v>75</v>
      </c>
      <c r="F17" s="278"/>
      <c r="G17" s="201">
        <f>G11+G14+G15</f>
        <v>12264</v>
      </c>
      <c r="H17" s="201">
        <f>H11+H14+H15</f>
        <v>7531</v>
      </c>
    </row>
    <row r="18" spans="1:8" ht="15.75">
      <c r="A18" s="41" t="s">
        <v>148</v>
      </c>
      <c r="B18" s="281">
        <v>18</v>
      </c>
      <c r="C18" s="106">
        <v>488</v>
      </c>
      <c r="D18" s="106">
        <v>483</v>
      </c>
      <c r="E18" s="202"/>
      <c r="F18" s="202"/>
      <c r="G18" s="208"/>
      <c r="H18" s="208"/>
    </row>
    <row r="19" spans="1:8" ht="31.5">
      <c r="A19" s="41" t="s">
        <v>66</v>
      </c>
      <c r="B19" s="281"/>
      <c r="C19" s="106">
        <v>488</v>
      </c>
      <c r="D19" s="197">
        <v>483</v>
      </c>
      <c r="E19" s="203"/>
      <c r="F19" s="203"/>
      <c r="G19" s="209"/>
      <c r="H19" s="209"/>
    </row>
    <row r="20" spans="1:8" ht="15.75">
      <c r="A20" s="41" t="s">
        <v>67</v>
      </c>
      <c r="B20" s="281"/>
      <c r="C20" s="106">
        <v>488</v>
      </c>
      <c r="D20" s="197">
        <v>483</v>
      </c>
      <c r="E20" s="203"/>
      <c r="F20" s="203"/>
      <c r="G20" s="209"/>
      <c r="H20" s="209"/>
    </row>
    <row r="21" spans="1:8" ht="15.75">
      <c r="A21" s="41" t="s">
        <v>149</v>
      </c>
      <c r="B21" s="281">
        <v>18</v>
      </c>
      <c r="C21" s="106">
        <v>1477</v>
      </c>
      <c r="D21" s="197">
        <v>518</v>
      </c>
      <c r="E21" s="203"/>
      <c r="F21" s="203"/>
      <c r="G21" s="209"/>
      <c r="H21" s="209"/>
    </row>
    <row r="22" spans="1:8" ht="15.75">
      <c r="A22" s="41" t="s">
        <v>68</v>
      </c>
      <c r="B22" s="281">
        <v>19</v>
      </c>
      <c r="C22" s="106">
        <v>915</v>
      </c>
      <c r="D22" s="197">
        <v>21</v>
      </c>
      <c r="E22" s="203"/>
      <c r="F22" s="203"/>
      <c r="G22" s="209"/>
      <c r="H22" s="209"/>
    </row>
    <row r="23" spans="1:8" ht="15.75">
      <c r="A23" s="41" t="s">
        <v>69</v>
      </c>
      <c r="B23" s="281"/>
      <c r="C23" s="106">
        <v>39</v>
      </c>
      <c r="D23" s="197">
        <v>57</v>
      </c>
      <c r="E23" s="203"/>
      <c r="F23" s="203"/>
      <c r="G23" s="209"/>
      <c r="H23" s="209"/>
    </row>
    <row r="24" spans="1:8" ht="15.75">
      <c r="A24" s="42" t="s">
        <v>70</v>
      </c>
      <c r="B24" s="270"/>
      <c r="C24" s="107">
        <f>+C11+C14+C18+C21</f>
        <v>11270</v>
      </c>
      <c r="D24" s="198">
        <f>D11+D14+D18+D21</f>
        <v>6833</v>
      </c>
      <c r="E24" s="203"/>
      <c r="F24" s="203"/>
      <c r="G24" s="209"/>
      <c r="H24" s="209"/>
    </row>
    <row r="25" spans="1:8" ht="15.75">
      <c r="A25" s="79" t="s">
        <v>150</v>
      </c>
      <c r="B25" s="282">
        <v>20</v>
      </c>
      <c r="C25" s="108">
        <v>678</v>
      </c>
      <c r="D25" s="199">
        <v>456</v>
      </c>
      <c r="E25" s="203"/>
      <c r="F25" s="203"/>
      <c r="G25" s="209"/>
      <c r="H25" s="209"/>
    </row>
    <row r="26" spans="1:8" ht="15.75">
      <c r="A26" s="83" t="s">
        <v>71</v>
      </c>
      <c r="B26" s="271"/>
      <c r="C26" s="107">
        <f>C25</f>
        <v>678</v>
      </c>
      <c r="D26" s="107">
        <f>D25</f>
        <v>456</v>
      </c>
      <c r="E26" s="203"/>
      <c r="F26" s="203"/>
      <c r="G26" s="209"/>
      <c r="H26" s="209"/>
    </row>
    <row r="27" spans="1:8" ht="15.75">
      <c r="A27" s="40" t="s">
        <v>151</v>
      </c>
      <c r="B27" s="268"/>
      <c r="C27" s="106">
        <f>IF(C24&lt;G17,G17-C24)</f>
        <v>994</v>
      </c>
      <c r="D27" s="106">
        <f>IF(D24&lt;H17,H17-D24)</f>
        <v>698</v>
      </c>
      <c r="E27" s="204"/>
      <c r="F27" s="204"/>
      <c r="G27" s="210"/>
      <c r="H27" s="210"/>
    </row>
    <row r="28" spans="1:8" ht="15.75">
      <c r="A28" s="88" t="s">
        <v>153</v>
      </c>
      <c r="B28" s="272"/>
      <c r="C28" s="109">
        <f>C24+C26</f>
        <v>11948</v>
      </c>
      <c r="D28" s="109">
        <f>D24+D26</f>
        <v>7289</v>
      </c>
      <c r="E28" s="206" t="s">
        <v>156</v>
      </c>
      <c r="F28" s="279"/>
      <c r="G28" s="207">
        <f>G17</f>
        <v>12264</v>
      </c>
      <c r="H28" s="207">
        <f>H17</f>
        <v>7531</v>
      </c>
    </row>
    <row r="29" spans="1:8" ht="15.75">
      <c r="A29" s="40" t="s">
        <v>154</v>
      </c>
      <c r="B29" s="268"/>
      <c r="C29" s="106">
        <f>G28-C28</f>
        <v>316</v>
      </c>
      <c r="D29" s="197">
        <f>H28-D28</f>
        <v>242</v>
      </c>
      <c r="E29" s="202"/>
      <c r="F29" s="202"/>
      <c r="G29" s="208"/>
      <c r="H29" s="208"/>
    </row>
    <row r="30" spans="1:8" ht="15.75">
      <c r="A30" s="40" t="s">
        <v>155</v>
      </c>
      <c r="B30" s="268"/>
      <c r="C30" s="106">
        <v>32</v>
      </c>
      <c r="D30" s="197">
        <v>39</v>
      </c>
      <c r="E30" s="203"/>
      <c r="F30" s="203"/>
      <c r="G30" s="209"/>
      <c r="H30" s="209"/>
    </row>
    <row r="31" spans="1:8" ht="15.75">
      <c r="A31" s="40" t="s">
        <v>188</v>
      </c>
      <c r="B31" s="273"/>
      <c r="C31" s="48">
        <v>-11</v>
      </c>
      <c r="D31" s="205">
        <v>-14</v>
      </c>
      <c r="E31" s="203"/>
      <c r="F31" s="203"/>
      <c r="G31" s="209"/>
      <c r="H31" s="209"/>
    </row>
    <row r="32" spans="1:8" ht="15.75">
      <c r="A32" s="40" t="s">
        <v>189</v>
      </c>
      <c r="B32" s="268"/>
      <c r="C32" s="106">
        <f>C29-C30</f>
        <v>284</v>
      </c>
      <c r="D32" s="197">
        <f>D29-D30-D31</f>
        <v>217</v>
      </c>
      <c r="E32" s="204"/>
      <c r="F32" s="204"/>
      <c r="G32" s="210"/>
      <c r="H32" s="210"/>
    </row>
    <row r="33" spans="1:8" ht="16.5" thickBot="1">
      <c r="A33" s="230" t="s">
        <v>186</v>
      </c>
      <c r="B33" s="274"/>
      <c r="C33" s="227">
        <f>C28+C30+C31+C32</f>
        <v>12253</v>
      </c>
      <c r="D33" s="227">
        <f>D28+D30+D31+D32</f>
        <v>7531</v>
      </c>
      <c r="E33" s="228" t="s">
        <v>179</v>
      </c>
      <c r="F33" s="280"/>
      <c r="G33" s="229">
        <f>G28</f>
        <v>12264</v>
      </c>
      <c r="H33" s="229">
        <f>H28</f>
        <v>7531</v>
      </c>
    </row>
    <row r="34" spans="1:4" ht="13.5" customHeight="1">
      <c r="A34" s="4"/>
      <c r="B34" s="4"/>
      <c r="C34" s="110"/>
      <c r="D34" s="4"/>
    </row>
    <row r="35" spans="1:4" ht="13.5" customHeight="1">
      <c r="A35" s="4"/>
      <c r="B35" s="4"/>
      <c r="C35" s="110"/>
      <c r="D35" s="4"/>
    </row>
    <row r="36" spans="1:8" ht="15.75">
      <c r="A36" s="4" t="s">
        <v>136</v>
      </c>
      <c r="B36" s="4"/>
      <c r="C36" s="111"/>
      <c r="D36" s="93"/>
      <c r="E36" s="92" t="s">
        <v>77</v>
      </c>
      <c r="F36" s="92"/>
      <c r="G36" s="305" t="s">
        <v>83</v>
      </c>
      <c r="H36" s="305"/>
    </row>
    <row r="37" spans="1:8" ht="15.75">
      <c r="A37" s="4"/>
      <c r="B37" s="4"/>
      <c r="C37" s="111"/>
      <c r="D37" s="93"/>
      <c r="E37" s="1" t="s">
        <v>122</v>
      </c>
      <c r="F37" s="1"/>
      <c r="G37" s="305" t="s">
        <v>172</v>
      </c>
      <c r="H37" s="305"/>
    </row>
    <row r="38" spans="1:8" ht="15.75">
      <c r="A38" s="4"/>
      <c r="B38" s="4"/>
      <c r="C38" s="111"/>
      <c r="D38" s="93"/>
      <c r="E38" s="1"/>
      <c r="F38" s="1"/>
      <c r="G38" s="185"/>
      <c r="H38" s="185"/>
    </row>
    <row r="39" spans="1:8" ht="15.75">
      <c r="A39" s="4"/>
      <c r="B39" s="4"/>
      <c r="C39" s="111"/>
      <c r="D39" s="93"/>
      <c r="E39" s="92"/>
      <c r="F39" s="92"/>
      <c r="G39" s="185"/>
      <c r="H39" s="185"/>
    </row>
    <row r="40" spans="1:8" ht="15.75">
      <c r="A40" s="186" t="str">
        <f>'[1]НАЧАЛО'!$D$49</f>
        <v>СОП"Акаунтинг одитинг"ООД                                             Заверил съгл.доклад</v>
      </c>
      <c r="B40" s="186"/>
      <c r="C40" s="191"/>
      <c r="D40" s="93"/>
      <c r="E40" s="92"/>
      <c r="F40" s="92"/>
      <c r="G40" s="185"/>
      <c r="H40" s="185"/>
    </row>
    <row r="41" spans="1:8" ht="15.75">
      <c r="A41" s="187" t="s">
        <v>130</v>
      </c>
      <c r="B41" s="187"/>
      <c r="C41" s="1"/>
      <c r="D41" s="93"/>
      <c r="E41" s="92"/>
      <c r="F41" s="92"/>
      <c r="G41" s="185"/>
      <c r="H41" s="185"/>
    </row>
    <row r="42" spans="1:7" ht="15.75">
      <c r="A42" s="28" t="s">
        <v>23</v>
      </c>
      <c r="B42" s="28"/>
      <c r="C42" s="312"/>
      <c r="D42" s="312"/>
      <c r="E42" s="29"/>
      <c r="F42" s="29"/>
      <c r="G42" s="29"/>
    </row>
    <row r="43" spans="1:4" ht="15.75">
      <c r="A43" s="28"/>
      <c r="B43" s="28"/>
      <c r="C43" s="112"/>
      <c r="D43" s="27"/>
    </row>
    <row r="44" ht="15.75">
      <c r="E44" s="33" t="s">
        <v>22</v>
      </c>
    </row>
    <row r="45" ht="15.75">
      <c r="C45" s="100" t="s">
        <v>22</v>
      </c>
    </row>
    <row r="46" ht="15.75">
      <c r="G46" s="100" t="s">
        <v>76</v>
      </c>
    </row>
    <row r="47" ht="15.75">
      <c r="D47" s="29" t="s">
        <v>22</v>
      </c>
    </row>
    <row r="51" spans="1:8" s="2" customFormat="1" ht="15.75">
      <c r="A51" s="33"/>
      <c r="B51" s="33"/>
      <c r="C51" s="100"/>
      <c r="D51" s="29"/>
      <c r="E51" s="33"/>
      <c r="F51" s="33"/>
      <c r="G51" s="100"/>
      <c r="H51" s="29"/>
    </row>
    <row r="52" spans="1:8" s="2" customFormat="1" ht="15.75">
      <c r="A52" s="33"/>
      <c r="B52" s="33"/>
      <c r="C52" s="100"/>
      <c r="D52" s="29"/>
      <c r="E52" s="33"/>
      <c r="F52" s="33"/>
      <c r="G52" s="100"/>
      <c r="H52" s="29"/>
    </row>
    <row r="53" spans="1:8" s="2" customFormat="1" ht="15.75">
      <c r="A53" s="33"/>
      <c r="B53" s="33"/>
      <c r="C53" s="100"/>
      <c r="D53" s="29"/>
      <c r="E53" s="33"/>
      <c r="F53" s="33"/>
      <c r="G53" s="100"/>
      <c r="H53" s="29"/>
    </row>
    <row r="54" spans="1:8" s="2" customFormat="1" ht="15.75">
      <c r="A54" s="33"/>
      <c r="B54" s="33"/>
      <c r="C54" s="100"/>
      <c r="D54" s="29"/>
      <c r="E54" s="33"/>
      <c r="F54" s="33"/>
      <c r="G54" s="100"/>
      <c r="H54" s="29"/>
    </row>
  </sheetData>
  <sheetProtection/>
  <mergeCells count="9">
    <mergeCell ref="G4:H4"/>
    <mergeCell ref="G36:H36"/>
    <mergeCell ref="G37:H37"/>
    <mergeCell ref="C42:D42"/>
    <mergeCell ref="B7:B8"/>
    <mergeCell ref="F7:F8"/>
    <mergeCell ref="A7:A8"/>
    <mergeCell ref="E7:E8"/>
    <mergeCell ref="C5:E5"/>
  </mergeCells>
  <printOptions/>
  <pageMargins left="0.7480314960629921" right="0.7480314960629921" top="0.7874015748031497" bottom="0" header="1.1811023622047245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7">
      <selection activeCell="B33" sqref="B33"/>
    </sheetView>
  </sheetViews>
  <sheetFormatPr defaultColWidth="9.25390625" defaultRowHeight="17.25" customHeight="1"/>
  <cols>
    <col min="1" max="1" width="57.625" style="115" customWidth="1"/>
    <col min="2" max="2" width="11.875" style="115" customWidth="1"/>
    <col min="3" max="3" width="11.125" style="115" customWidth="1"/>
    <col min="4" max="4" width="12.625" style="115" customWidth="1"/>
    <col min="5" max="5" width="13.00390625" style="115" customWidth="1"/>
    <col min="6" max="7" width="11.00390625" style="115" customWidth="1"/>
    <col min="8" max="16384" width="9.25390625" style="115" customWidth="1"/>
  </cols>
  <sheetData>
    <row r="1" spans="5:7" ht="17.25" customHeight="1">
      <c r="E1" s="325" t="s">
        <v>134</v>
      </c>
      <c r="F1" s="325"/>
      <c r="G1" s="325"/>
    </row>
    <row r="2" spans="1:7" ht="33" customHeight="1">
      <c r="A2" s="326" t="s">
        <v>124</v>
      </c>
      <c r="B2" s="327"/>
      <c r="C2" s="327"/>
      <c r="D2" s="327"/>
      <c r="E2" s="327"/>
      <c r="F2" s="327"/>
      <c r="G2" s="327"/>
    </row>
    <row r="3" spans="1:7" ht="17.25" customHeight="1">
      <c r="A3" s="328" t="s">
        <v>128</v>
      </c>
      <c r="B3" s="329"/>
      <c r="C3" s="329"/>
      <c r="D3" s="329"/>
      <c r="E3" s="329"/>
      <c r="F3" s="316"/>
      <c r="G3" s="316"/>
    </row>
    <row r="4" spans="1:7" ht="17.25" customHeight="1">
      <c r="A4" s="331" t="s">
        <v>78</v>
      </c>
      <c r="B4" s="327"/>
      <c r="C4" s="327"/>
      <c r="D4" s="327"/>
      <c r="E4" s="327"/>
      <c r="F4" s="327"/>
      <c r="G4" s="327"/>
    </row>
    <row r="5" spans="1:7" s="2" customFormat="1" ht="15.75">
      <c r="A5" s="330" t="s">
        <v>79</v>
      </c>
      <c r="B5" s="330"/>
      <c r="C5" s="330"/>
      <c r="D5" s="330"/>
      <c r="E5" s="330"/>
      <c r="F5" s="330"/>
      <c r="G5" s="330"/>
    </row>
    <row r="6" ht="17.25" customHeight="1">
      <c r="C6" s="116"/>
    </row>
    <row r="7" ht="17.25" customHeight="1" thickBot="1"/>
    <row r="8" spans="1:7" s="134" customFormat="1" ht="17.25" customHeight="1" thickBot="1">
      <c r="A8" s="317" t="s">
        <v>84</v>
      </c>
      <c r="B8" s="319" t="s">
        <v>85</v>
      </c>
      <c r="C8" s="320"/>
      <c r="D8" s="321"/>
      <c r="E8" s="322" t="s">
        <v>86</v>
      </c>
      <c r="F8" s="323"/>
      <c r="G8" s="324"/>
    </row>
    <row r="9" spans="1:7" s="134" customFormat="1" ht="17.25" customHeight="1" thickBot="1">
      <c r="A9" s="318"/>
      <c r="B9" s="135" t="s">
        <v>87</v>
      </c>
      <c r="C9" s="135" t="s">
        <v>88</v>
      </c>
      <c r="D9" s="135" t="s">
        <v>89</v>
      </c>
      <c r="E9" s="135" t="s">
        <v>87</v>
      </c>
      <c r="F9" s="135" t="s">
        <v>88</v>
      </c>
      <c r="G9" s="135" t="s">
        <v>89</v>
      </c>
    </row>
    <row r="10" spans="1:7" s="134" customFormat="1" ht="17.25" customHeight="1" thickBot="1">
      <c r="A10" s="136" t="s">
        <v>2</v>
      </c>
      <c r="B10" s="137">
        <v>1</v>
      </c>
      <c r="C10" s="137">
        <v>2</v>
      </c>
      <c r="D10" s="138">
        <v>3</v>
      </c>
      <c r="E10" s="138">
        <v>4</v>
      </c>
      <c r="F10" s="138">
        <v>5</v>
      </c>
      <c r="G10" s="138">
        <v>6</v>
      </c>
    </row>
    <row r="11" spans="1:7" s="134" customFormat="1" ht="18" customHeight="1" thickBot="1">
      <c r="A11" s="139" t="s">
        <v>90</v>
      </c>
      <c r="B11" s="140"/>
      <c r="C11" s="141"/>
      <c r="D11" s="142">
        <f aca="true" t="shared" si="0" ref="D11:D23">B11-C11</f>
        <v>0</v>
      </c>
      <c r="E11" s="140"/>
      <c r="F11" s="141"/>
      <c r="G11" s="142">
        <f aca="true" t="shared" si="1" ref="G11:G18">E11-F11</f>
        <v>0</v>
      </c>
    </row>
    <row r="12" spans="1:7" s="134" customFormat="1" ht="20.25" customHeight="1" thickBot="1">
      <c r="A12" s="154" t="s">
        <v>91</v>
      </c>
      <c r="B12" s="143">
        <v>11980</v>
      </c>
      <c r="C12" s="144">
        <v>4050</v>
      </c>
      <c r="D12" s="142">
        <f t="shared" si="0"/>
        <v>7930</v>
      </c>
      <c r="E12" s="143">
        <v>8324</v>
      </c>
      <c r="F12" s="144">
        <v>2746</v>
      </c>
      <c r="G12" s="142">
        <f t="shared" si="1"/>
        <v>5578</v>
      </c>
    </row>
    <row r="13" spans="1:7" s="134" customFormat="1" ht="31.5" customHeight="1" thickBot="1">
      <c r="A13" s="154" t="s">
        <v>161</v>
      </c>
      <c r="B13" s="143"/>
      <c r="C13" s="144">
        <v>5256</v>
      </c>
      <c r="D13" s="142">
        <f t="shared" si="0"/>
        <v>-5256</v>
      </c>
      <c r="E13" s="143"/>
      <c r="F13" s="144">
        <v>3266</v>
      </c>
      <c r="G13" s="142">
        <f t="shared" si="1"/>
        <v>-3266</v>
      </c>
    </row>
    <row r="14" spans="1:7" s="134" customFormat="1" ht="27" customHeight="1" thickBot="1">
      <c r="A14" s="154" t="s">
        <v>162</v>
      </c>
      <c r="B14" s="143"/>
      <c r="C14" s="144">
        <v>39</v>
      </c>
      <c r="D14" s="142">
        <f t="shared" si="0"/>
        <v>-39</v>
      </c>
      <c r="E14" s="143"/>
      <c r="F14" s="144">
        <v>54</v>
      </c>
      <c r="G14" s="142">
        <f t="shared" si="1"/>
        <v>-54</v>
      </c>
    </row>
    <row r="15" spans="1:7" s="134" customFormat="1" ht="36" customHeight="1" thickBot="1">
      <c r="A15" s="154" t="s">
        <v>163</v>
      </c>
      <c r="B15" s="143">
        <v>376</v>
      </c>
      <c r="C15" s="144">
        <v>2551</v>
      </c>
      <c r="D15" s="142">
        <f t="shared" si="0"/>
        <v>-2175</v>
      </c>
      <c r="E15" s="143">
        <v>318</v>
      </c>
      <c r="F15" s="144">
        <v>1870</v>
      </c>
      <c r="G15" s="142">
        <f t="shared" si="1"/>
        <v>-1552</v>
      </c>
    </row>
    <row r="16" spans="1:7" s="134" customFormat="1" ht="36" customHeight="1" thickBot="1">
      <c r="A16" s="155" t="s">
        <v>92</v>
      </c>
      <c r="B16" s="145">
        <f>B11+B12++B13+B14+B15</f>
        <v>12356</v>
      </c>
      <c r="C16" s="145">
        <f>C11+C12++C13+C14+C15</f>
        <v>11896</v>
      </c>
      <c r="D16" s="146">
        <f t="shared" si="0"/>
        <v>460</v>
      </c>
      <c r="E16" s="145">
        <f>E11+E12++E13+E14+E15</f>
        <v>8642</v>
      </c>
      <c r="F16" s="145">
        <f>F11+F12++F13+F14+F15</f>
        <v>7936</v>
      </c>
      <c r="G16" s="146">
        <f t="shared" si="1"/>
        <v>706</v>
      </c>
    </row>
    <row r="17" spans="1:7" s="134" customFormat="1" ht="20.25" customHeight="1" thickBot="1">
      <c r="A17" s="156" t="s">
        <v>93</v>
      </c>
      <c r="B17" s="143"/>
      <c r="C17" s="144"/>
      <c r="D17" s="142">
        <f t="shared" si="0"/>
        <v>0</v>
      </c>
      <c r="E17" s="143"/>
      <c r="F17" s="144"/>
      <c r="G17" s="142">
        <f t="shared" si="1"/>
        <v>0</v>
      </c>
    </row>
    <row r="18" spans="1:7" s="134" customFormat="1" ht="21" customHeight="1" thickBot="1">
      <c r="A18" s="154" t="s">
        <v>94</v>
      </c>
      <c r="B18" s="143"/>
      <c r="C18" s="144">
        <v>133</v>
      </c>
      <c r="D18" s="142">
        <f t="shared" si="0"/>
        <v>-133</v>
      </c>
      <c r="E18" s="143"/>
      <c r="F18" s="144">
        <v>143</v>
      </c>
      <c r="G18" s="142">
        <f t="shared" si="1"/>
        <v>-143</v>
      </c>
    </row>
    <row r="19" spans="1:7" s="134" customFormat="1" ht="17.25" customHeight="1" thickBot="1">
      <c r="A19" s="155" t="s">
        <v>95</v>
      </c>
      <c r="B19" s="145">
        <f>B18</f>
        <v>0</v>
      </c>
      <c r="C19" s="145">
        <f>C18</f>
        <v>133</v>
      </c>
      <c r="D19" s="146">
        <f t="shared" si="0"/>
        <v>-133</v>
      </c>
      <c r="E19" s="145">
        <f>E18</f>
        <v>0</v>
      </c>
      <c r="F19" s="145">
        <f>F18</f>
        <v>143</v>
      </c>
      <c r="G19" s="146">
        <f>E19-F19</f>
        <v>-143</v>
      </c>
    </row>
    <row r="20" spans="1:7" s="134" customFormat="1" ht="17.25" customHeight="1" thickBot="1">
      <c r="A20" s="156" t="s">
        <v>96</v>
      </c>
      <c r="B20" s="143"/>
      <c r="C20" s="144"/>
      <c r="D20" s="142">
        <f t="shared" si="0"/>
        <v>0</v>
      </c>
      <c r="E20" s="143"/>
      <c r="F20" s="144"/>
      <c r="G20" s="142">
        <f>E20-F20</f>
        <v>0</v>
      </c>
    </row>
    <row r="21" spans="1:7" s="134" customFormat="1" ht="33" customHeight="1" thickBot="1">
      <c r="A21" s="154" t="s">
        <v>164</v>
      </c>
      <c r="B21" s="143"/>
      <c r="C21" s="144">
        <v>370</v>
      </c>
      <c r="D21" s="142">
        <f t="shared" si="0"/>
        <v>-370</v>
      </c>
      <c r="E21" s="143"/>
      <c r="F21" s="144">
        <v>370</v>
      </c>
      <c r="G21" s="142">
        <f>E21-F21</f>
        <v>-370</v>
      </c>
    </row>
    <row r="22" spans="1:7" s="134" customFormat="1" ht="34.5" customHeight="1" thickBot="1">
      <c r="A22" s="154" t="s">
        <v>165</v>
      </c>
      <c r="B22" s="143"/>
      <c r="C22" s="144">
        <v>29</v>
      </c>
      <c r="D22" s="142">
        <f t="shared" si="0"/>
        <v>-29</v>
      </c>
      <c r="E22" s="143"/>
      <c r="F22" s="144">
        <v>37</v>
      </c>
      <c r="G22" s="142">
        <f>E22-F22</f>
        <v>-37</v>
      </c>
    </row>
    <row r="23" spans="1:7" s="134" customFormat="1" ht="17.25" customHeight="1">
      <c r="A23" s="155" t="s">
        <v>97</v>
      </c>
      <c r="B23" s="145">
        <f>B21+B22</f>
        <v>0</v>
      </c>
      <c r="C23" s="145">
        <f>C21+C22</f>
        <v>399</v>
      </c>
      <c r="D23" s="146">
        <f t="shared" si="0"/>
        <v>-399</v>
      </c>
      <c r="E23" s="145">
        <f>E21+E22</f>
        <v>0</v>
      </c>
      <c r="F23" s="145">
        <f>+F21+F22</f>
        <v>407</v>
      </c>
      <c r="G23" s="146">
        <f>E23-F23</f>
        <v>-407</v>
      </c>
    </row>
    <row r="24" spans="1:7" s="134" customFormat="1" ht="36" customHeight="1">
      <c r="A24" s="157" t="s">
        <v>98</v>
      </c>
      <c r="B24" s="147">
        <f aca="true" t="shared" si="2" ref="B24:G24">B16+B19+B23</f>
        <v>12356</v>
      </c>
      <c r="C24" s="147">
        <f t="shared" si="2"/>
        <v>12428</v>
      </c>
      <c r="D24" s="147">
        <f t="shared" si="2"/>
        <v>-72</v>
      </c>
      <c r="E24" s="147">
        <f t="shared" si="2"/>
        <v>8642</v>
      </c>
      <c r="F24" s="147">
        <f t="shared" si="2"/>
        <v>8486</v>
      </c>
      <c r="G24" s="147">
        <f t="shared" si="2"/>
        <v>156</v>
      </c>
    </row>
    <row r="25" spans="1:7" s="134" customFormat="1" ht="36" customHeight="1">
      <c r="A25" s="157" t="s">
        <v>99</v>
      </c>
      <c r="B25" s="148"/>
      <c r="C25" s="149"/>
      <c r="D25" s="150">
        <v>1098</v>
      </c>
      <c r="E25" s="148"/>
      <c r="F25" s="149"/>
      <c r="G25" s="150">
        <v>942</v>
      </c>
    </row>
    <row r="26" spans="1:7" s="134" customFormat="1" ht="36" customHeight="1" thickBot="1">
      <c r="A26" s="158" t="s">
        <v>100</v>
      </c>
      <c r="B26" s="151"/>
      <c r="C26" s="152"/>
      <c r="D26" s="153">
        <f>D25+D24</f>
        <v>1026</v>
      </c>
      <c r="E26" s="151"/>
      <c r="F26" s="152"/>
      <c r="G26" s="153">
        <f>G25+G24</f>
        <v>1098</v>
      </c>
    </row>
    <row r="27" spans="1:7" s="134" customFormat="1" ht="31.5" customHeight="1">
      <c r="A27" s="117"/>
      <c r="B27" s="118"/>
      <c r="C27" s="119"/>
      <c r="D27" s="120"/>
      <c r="E27" s="121"/>
      <c r="F27" s="121"/>
      <c r="G27" s="120"/>
    </row>
    <row r="28" spans="1:7" s="134" customFormat="1" ht="32.25" customHeight="1">
      <c r="A28" s="117"/>
      <c r="B28" s="118"/>
      <c r="C28" s="119"/>
      <c r="D28" s="120"/>
      <c r="E28" s="121"/>
      <c r="F28" s="121"/>
      <c r="G28" s="120"/>
    </row>
    <row r="29" spans="1:7" s="134" customFormat="1" ht="32.25" customHeight="1">
      <c r="A29" s="117"/>
      <c r="B29" s="118"/>
      <c r="C29" s="119"/>
      <c r="D29" s="120"/>
      <c r="E29" s="121"/>
      <c r="F29" s="121"/>
      <c r="G29" s="120"/>
    </row>
    <row r="30" spans="1:7" s="134" customFormat="1" ht="31.5" customHeight="1">
      <c r="A30" s="4"/>
      <c r="B30" s="4"/>
      <c r="C30" s="4"/>
      <c r="D30" s="4"/>
      <c r="E30" s="4"/>
      <c r="F30" s="5"/>
      <c r="G30" s="2"/>
    </row>
    <row r="31" spans="1:7" s="134" customFormat="1" ht="17.25" customHeight="1">
      <c r="A31" s="28"/>
      <c r="B31" s="332" t="s">
        <v>119</v>
      </c>
      <c r="C31" s="333"/>
      <c r="D31" s="333"/>
      <c r="E31" s="333"/>
      <c r="F31" s="333"/>
      <c r="G31" s="333"/>
    </row>
    <row r="32" spans="1:7" s="134" customFormat="1" ht="23.25" customHeight="1">
      <c r="A32" s="115" t="s">
        <v>137</v>
      </c>
      <c r="B32" s="283" t="s">
        <v>173</v>
      </c>
      <c r="C32" s="316"/>
      <c r="D32" s="316"/>
      <c r="E32" s="316"/>
      <c r="F32" s="316"/>
      <c r="G32" s="316"/>
    </row>
    <row r="33" spans="1:7" s="134" customFormat="1" ht="21" customHeight="1">
      <c r="A33" s="115"/>
      <c r="B33" s="115"/>
      <c r="C33" s="115"/>
      <c r="D33" s="115"/>
      <c r="E33" s="115"/>
      <c r="F33" s="115"/>
      <c r="G33" s="115"/>
    </row>
    <row r="34" spans="1:7" s="134" customFormat="1" ht="27.75" customHeight="1">
      <c r="A34" s="115"/>
      <c r="B34" s="115"/>
      <c r="C34" s="115"/>
      <c r="D34" s="115"/>
      <c r="E34" s="115"/>
      <c r="F34" s="115"/>
      <c r="G34" s="115"/>
    </row>
    <row r="35" spans="1:7" s="134" customFormat="1" ht="17.25" customHeight="1">
      <c r="A35" s="115"/>
      <c r="B35" s="115"/>
      <c r="C35" s="115"/>
      <c r="D35" s="115"/>
      <c r="E35" s="115"/>
      <c r="F35" s="115"/>
      <c r="G35" s="115"/>
    </row>
    <row r="36" spans="1:7" s="2" customFormat="1" ht="15.75">
      <c r="A36" s="115"/>
      <c r="B36" s="115"/>
      <c r="C36" s="115"/>
      <c r="D36" s="115"/>
      <c r="E36" s="115"/>
      <c r="F36" s="115"/>
      <c r="G36" s="115"/>
    </row>
    <row r="37" spans="1:7" s="2" customFormat="1" ht="15.75">
      <c r="A37" s="186" t="str">
        <f>'[1]НАЧАЛО'!$D$49</f>
        <v>СОП"Акаунтинг одитинг"ООД                                             Заверил съгл.доклад</v>
      </c>
      <c r="B37" s="191"/>
      <c r="C37" s="115"/>
      <c r="D37" s="115"/>
      <c r="E37" s="115"/>
      <c r="F37" s="115"/>
      <c r="G37" s="115"/>
    </row>
    <row r="38" spans="1:7" s="2" customFormat="1" ht="15.75">
      <c r="A38" s="187" t="s">
        <v>130</v>
      </c>
      <c r="B38" s="1"/>
      <c r="C38" s="115"/>
      <c r="D38" s="115"/>
      <c r="E38" s="115"/>
      <c r="F38" s="115"/>
      <c r="G38" s="115"/>
    </row>
    <row r="39" spans="1:7" s="2" customFormat="1" ht="15.75">
      <c r="A39" s="115"/>
      <c r="B39" s="115"/>
      <c r="C39" s="115"/>
      <c r="D39" s="115"/>
      <c r="E39" s="115"/>
      <c r="F39" s="115"/>
      <c r="G39" s="115"/>
    </row>
  </sheetData>
  <sheetProtection/>
  <mergeCells count="10">
    <mergeCell ref="B32:G32"/>
    <mergeCell ref="A8:A9"/>
    <mergeCell ref="B8:D8"/>
    <mergeCell ref="E8:G8"/>
    <mergeCell ref="E1:G1"/>
    <mergeCell ref="A2:G2"/>
    <mergeCell ref="A3:G3"/>
    <mergeCell ref="A5:G5"/>
    <mergeCell ref="A4:G4"/>
    <mergeCell ref="B31:G3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26"/>
  <sheetViews>
    <sheetView zoomScalePageLayoutView="0" workbookViewId="0" topLeftCell="A1">
      <selection activeCell="H24" sqref="H24"/>
    </sheetView>
  </sheetViews>
  <sheetFormatPr defaultColWidth="9.25390625" defaultRowHeight="12.75"/>
  <cols>
    <col min="1" max="1" width="34.25390625" style="133" customWidth="1"/>
    <col min="2" max="2" width="10.625" style="122" customWidth="1"/>
    <col min="3" max="3" width="6.625" style="122" customWidth="1"/>
    <col min="4" max="4" width="9.875" style="122" customWidth="1"/>
    <col min="5" max="5" width="8.75390625" style="122" customWidth="1"/>
    <col min="6" max="6" width="11.875" style="122" customWidth="1"/>
    <col min="7" max="7" width="7.875" style="122" customWidth="1"/>
    <col min="8" max="8" width="8.25390625" style="122" customWidth="1"/>
    <col min="9" max="10" width="8.375" style="122" customWidth="1"/>
    <col min="11" max="11" width="8.625" style="122" customWidth="1"/>
    <col min="12" max="12" width="8.75390625" style="122" customWidth="1"/>
    <col min="13" max="16384" width="9.25390625" style="122" customWidth="1"/>
  </cols>
  <sheetData>
    <row r="1" ht="9.75" customHeight="1">
      <c r="J1" s="122" t="s">
        <v>133</v>
      </c>
    </row>
    <row r="2" spans="1:17" s="123" customFormat="1" ht="18.75" customHeight="1">
      <c r="A2" s="337" t="s">
        <v>125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O2" s="179"/>
      <c r="P2" s="179"/>
      <c r="Q2" s="179"/>
    </row>
    <row r="3" spans="1:12" s="123" customFormat="1" ht="15.75" customHeight="1">
      <c r="A3" s="339" t="s">
        <v>129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</row>
    <row r="4" spans="1:13" s="123" customFormat="1" ht="18.75">
      <c r="A4" s="339" t="s">
        <v>121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124"/>
    </row>
    <row r="5" spans="1:11" s="123" customFormat="1" ht="11.25" customHeight="1" thickBot="1">
      <c r="A5" s="296"/>
      <c r="B5" s="296"/>
      <c r="C5" s="125"/>
      <c r="D5" s="125"/>
      <c r="E5" s="125"/>
      <c r="F5" s="125"/>
      <c r="G5" s="125"/>
      <c r="H5" s="125"/>
      <c r="I5" s="125"/>
      <c r="K5" s="194" t="s">
        <v>101</v>
      </c>
    </row>
    <row r="6" spans="1:12" s="159" customFormat="1" ht="33" customHeight="1" thickBot="1">
      <c r="A6" s="334" t="s">
        <v>102</v>
      </c>
      <c r="B6" s="335" t="s">
        <v>103</v>
      </c>
      <c r="C6" s="335" t="s">
        <v>104</v>
      </c>
      <c r="D6" s="335" t="s">
        <v>105</v>
      </c>
      <c r="E6" s="334" t="s">
        <v>106</v>
      </c>
      <c r="F6" s="334"/>
      <c r="G6" s="334"/>
      <c r="H6" s="334"/>
      <c r="I6" s="334" t="s">
        <v>107</v>
      </c>
      <c r="J6" s="334"/>
      <c r="K6" s="334" t="s">
        <v>108</v>
      </c>
      <c r="L6" s="334" t="s">
        <v>109</v>
      </c>
    </row>
    <row r="7" spans="1:12" s="159" customFormat="1" ht="16.5" customHeight="1" thickBot="1">
      <c r="A7" s="334"/>
      <c r="B7" s="335"/>
      <c r="C7" s="335"/>
      <c r="D7" s="335"/>
      <c r="E7" s="335" t="s">
        <v>110</v>
      </c>
      <c r="F7" s="335" t="s">
        <v>111</v>
      </c>
      <c r="G7" s="335" t="s">
        <v>112</v>
      </c>
      <c r="H7" s="335" t="s">
        <v>113</v>
      </c>
      <c r="I7" s="335" t="s">
        <v>114</v>
      </c>
      <c r="J7" s="335" t="s">
        <v>115</v>
      </c>
      <c r="K7" s="334"/>
      <c r="L7" s="334"/>
    </row>
    <row r="8" spans="1:12" s="159" customFormat="1" ht="27.75" customHeight="1" thickBot="1">
      <c r="A8" s="334"/>
      <c r="B8" s="335"/>
      <c r="C8" s="335"/>
      <c r="D8" s="335"/>
      <c r="E8" s="335"/>
      <c r="F8" s="335"/>
      <c r="G8" s="335"/>
      <c r="H8" s="335"/>
      <c r="I8" s="335"/>
      <c r="J8" s="335"/>
      <c r="K8" s="334"/>
      <c r="L8" s="334"/>
    </row>
    <row r="9" spans="1:12" s="161" customFormat="1" ht="12.75" customHeight="1" thickBot="1">
      <c r="A9" s="160" t="s">
        <v>116</v>
      </c>
      <c r="B9" s="192">
        <v>1</v>
      </c>
      <c r="C9" s="192">
        <v>2</v>
      </c>
      <c r="D9" s="192">
        <v>3</v>
      </c>
      <c r="E9" s="192">
        <v>4</v>
      </c>
      <c r="F9" s="192">
        <v>5</v>
      </c>
      <c r="G9" s="192">
        <v>6</v>
      </c>
      <c r="H9" s="192">
        <v>7</v>
      </c>
      <c r="I9" s="192">
        <v>8</v>
      </c>
      <c r="J9" s="192">
        <v>9</v>
      </c>
      <c r="K9" s="192">
        <v>10</v>
      </c>
      <c r="L9" s="192">
        <v>11</v>
      </c>
    </row>
    <row r="10" spans="1:12" s="163" customFormat="1" ht="12" customHeight="1" thickBot="1">
      <c r="A10" s="175" t="s">
        <v>117</v>
      </c>
      <c r="B10" s="180">
        <v>370</v>
      </c>
      <c r="C10" s="180"/>
      <c r="D10" s="180">
        <v>88</v>
      </c>
      <c r="E10" s="180"/>
      <c r="F10" s="180"/>
      <c r="G10" s="180"/>
      <c r="H10" s="180">
        <v>672</v>
      </c>
      <c r="I10" s="180"/>
      <c r="J10" s="181">
        <v>-65</v>
      </c>
      <c r="K10" s="182">
        <v>217</v>
      </c>
      <c r="L10" s="183">
        <f>B10+D10+H10+J10+K10</f>
        <v>1282</v>
      </c>
    </row>
    <row r="11" spans="1:12" s="163" customFormat="1" ht="17.25" customHeight="1">
      <c r="A11" s="174" t="s">
        <v>166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>
        <v>284</v>
      </c>
      <c r="L11" s="162">
        <f>K11</f>
        <v>284</v>
      </c>
    </row>
    <row r="12" spans="1:12" s="163" customFormat="1" ht="18.75" customHeight="1">
      <c r="A12" s="174" t="s">
        <v>167</v>
      </c>
      <c r="B12" s="164"/>
      <c r="C12" s="164"/>
      <c r="D12" s="164"/>
      <c r="E12" s="164"/>
      <c r="F12" s="164"/>
      <c r="G12" s="164"/>
      <c r="H12" s="164">
        <v>152</v>
      </c>
      <c r="I12" s="164"/>
      <c r="J12" s="164"/>
      <c r="K12" s="164">
        <v>-217</v>
      </c>
      <c r="L12" s="162">
        <f>J12+K12+H12</f>
        <v>-65</v>
      </c>
    </row>
    <row r="13" spans="1:12" s="163" customFormat="1" ht="15" customHeight="1">
      <c r="A13" s="174" t="s">
        <v>168</v>
      </c>
      <c r="B13" s="164"/>
      <c r="C13" s="164"/>
      <c r="D13" s="164"/>
      <c r="E13" s="164"/>
      <c r="F13" s="164"/>
      <c r="G13" s="164"/>
      <c r="H13" s="164"/>
      <c r="I13" s="164"/>
      <c r="J13" s="164">
        <v>65</v>
      </c>
      <c r="K13" s="164"/>
      <c r="L13" s="162">
        <f>J13</f>
        <v>65</v>
      </c>
    </row>
    <row r="14" spans="1:12" s="163" customFormat="1" ht="12.75" thickBot="1">
      <c r="A14" s="176" t="s">
        <v>169</v>
      </c>
      <c r="B14" s="166"/>
      <c r="C14" s="166"/>
      <c r="D14" s="165"/>
      <c r="E14" s="166"/>
      <c r="F14" s="166"/>
      <c r="G14" s="167"/>
      <c r="H14" s="165"/>
      <c r="I14" s="166"/>
      <c r="J14" s="166">
        <v>-9</v>
      </c>
      <c r="K14" s="166"/>
      <c r="L14" s="168">
        <f>J14</f>
        <v>-9</v>
      </c>
    </row>
    <row r="15" spans="1:12" s="163" customFormat="1" ht="12.75" thickBot="1">
      <c r="A15" s="177" t="s">
        <v>170</v>
      </c>
      <c r="B15" s="169">
        <v>370</v>
      </c>
      <c r="C15" s="169"/>
      <c r="D15" s="169">
        <v>88</v>
      </c>
      <c r="E15" s="169"/>
      <c r="F15" s="169"/>
      <c r="G15" s="169"/>
      <c r="H15" s="169">
        <f>H10+H12</f>
        <v>824</v>
      </c>
      <c r="I15" s="171">
        <f>SUM(I10:I14)</f>
        <v>0</v>
      </c>
      <c r="J15" s="171">
        <f>J10+J13+J14</f>
        <v>-9</v>
      </c>
      <c r="K15" s="172">
        <f>SUM(K10:K14)</f>
        <v>284</v>
      </c>
      <c r="L15" s="170">
        <f>SUM(B15:K15)</f>
        <v>1557</v>
      </c>
    </row>
    <row r="16" spans="1:12" s="163" customFormat="1" ht="18.75" thickBot="1">
      <c r="A16" s="178" t="s">
        <v>171</v>
      </c>
      <c r="B16" s="169">
        <v>370</v>
      </c>
      <c r="C16" s="169"/>
      <c r="D16" s="169">
        <v>88</v>
      </c>
      <c r="E16" s="169"/>
      <c r="F16" s="169"/>
      <c r="G16" s="169"/>
      <c r="H16" s="171">
        <f>H15</f>
        <v>824</v>
      </c>
      <c r="I16" s="172">
        <f>I15</f>
        <v>0</v>
      </c>
      <c r="J16" s="169">
        <f>J15</f>
        <v>-9</v>
      </c>
      <c r="K16" s="171">
        <f>K15</f>
        <v>284</v>
      </c>
      <c r="L16" s="173">
        <f>L15</f>
        <v>1557</v>
      </c>
    </row>
    <row r="17" spans="1:11" ht="26.25" customHeight="1">
      <c r="A17" s="122"/>
      <c r="I17" s="132"/>
      <c r="J17" s="132"/>
      <c r="K17" s="132"/>
    </row>
    <row r="18" spans="1:11" ht="26.25" customHeight="1">
      <c r="A18" s="126" t="s">
        <v>137</v>
      </c>
      <c r="B18" s="127"/>
      <c r="C18" s="127"/>
      <c r="D18" s="127"/>
      <c r="E18" s="127" t="s">
        <v>118</v>
      </c>
      <c r="F18" s="127"/>
      <c r="H18" s="127"/>
      <c r="I18" s="127" t="s">
        <v>120</v>
      </c>
      <c r="J18" s="127"/>
      <c r="K18" s="127"/>
    </row>
    <row r="19" spans="1:12" ht="12.75" customHeight="1">
      <c r="A19" s="128"/>
      <c r="B19" s="341"/>
      <c r="C19" s="341"/>
      <c r="D19" s="336" t="s">
        <v>175</v>
      </c>
      <c r="E19" s="316"/>
      <c r="F19" s="316"/>
      <c r="G19" s="129"/>
      <c r="H19" s="129"/>
      <c r="I19" s="129" t="s">
        <v>174</v>
      </c>
      <c r="J19" s="129"/>
      <c r="K19" s="129"/>
      <c r="L19" s="129"/>
    </row>
    <row r="20" spans="1:10" ht="2.25" customHeight="1">
      <c r="A20" s="130"/>
      <c r="B20" s="131"/>
      <c r="C20" s="131"/>
      <c r="D20" s="131"/>
      <c r="E20" s="131"/>
      <c r="F20" s="131"/>
      <c r="G20" s="131"/>
      <c r="H20" s="131"/>
      <c r="I20" s="131"/>
      <c r="J20" s="131"/>
    </row>
    <row r="21" spans="1:10" ht="19.5" customHeight="1">
      <c r="A21" s="130"/>
      <c r="B21" s="131"/>
      <c r="C21" s="131"/>
      <c r="D21" s="131"/>
      <c r="E21" s="131"/>
      <c r="F21" s="131"/>
      <c r="G21" s="131"/>
      <c r="H21" s="131"/>
      <c r="I21" s="131"/>
      <c r="J21" s="131"/>
    </row>
    <row r="22" spans="1:10" ht="36" customHeight="1">
      <c r="A22" s="130"/>
      <c r="B22" s="131"/>
      <c r="C22" s="131"/>
      <c r="D22" s="131"/>
      <c r="E22" s="131"/>
      <c r="F22" s="131"/>
      <c r="G22" s="131"/>
      <c r="H22" s="131"/>
      <c r="I22" s="131"/>
      <c r="J22" s="131"/>
    </row>
    <row r="23" spans="1:55" ht="15.75">
      <c r="A23" s="186" t="str">
        <f>'[1]НАЧАЛО'!$D$49</f>
        <v>СОП"Акаунтинг одитинг"ООД                                             Заверил съгл.доклад</v>
      </c>
      <c r="B23" s="191"/>
      <c r="C23" s="115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</row>
    <row r="24" spans="1:3" ht="17.25" customHeight="1">
      <c r="A24" s="187" t="s">
        <v>130</v>
      </c>
      <c r="B24" s="1"/>
      <c r="C24" s="115"/>
    </row>
    <row r="25" ht="15.75" customHeight="1"/>
    <row r="26" ht="12.75">
      <c r="E26" s="122" t="s">
        <v>22</v>
      </c>
    </row>
  </sheetData>
  <sheetProtection/>
  <mergeCells count="20">
    <mergeCell ref="D19:F19"/>
    <mergeCell ref="A2:L2"/>
    <mergeCell ref="A3:L3"/>
    <mergeCell ref="A4:L4"/>
    <mergeCell ref="A5:B5"/>
    <mergeCell ref="B19:C19"/>
    <mergeCell ref="A6:A8"/>
    <mergeCell ref="B6:B8"/>
    <mergeCell ref="C6:C8"/>
    <mergeCell ref="D6:D8"/>
    <mergeCell ref="L6:L8"/>
    <mergeCell ref="E7:E8"/>
    <mergeCell ref="F7:F8"/>
    <mergeCell ref="G7:G8"/>
    <mergeCell ref="H7:H8"/>
    <mergeCell ref="I7:I8"/>
    <mergeCell ref="J7:J8"/>
    <mergeCell ref="E6:H6"/>
    <mergeCell ref="I6:J6"/>
    <mergeCell ref="K6:K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2020-03-11T12:56:54Z</cp:lastPrinted>
  <dcterms:created xsi:type="dcterms:W3CDTF">2000-06-29T12:02:40Z</dcterms:created>
  <dcterms:modified xsi:type="dcterms:W3CDTF">2020-03-11T13:26:19Z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